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110" activeTab="2"/>
  </bookViews>
  <sheets>
    <sheet name="Приложение № 1" sheetId="1" r:id="rId1"/>
    <sheet name="I" sheetId="2" r:id="rId2"/>
    <sheet name="II" sheetId="3" r:id="rId3"/>
    <sheet name="III" sheetId="4" r:id="rId4"/>
    <sheet name="Приложение № 2" sheetId="5" r:id="rId5"/>
  </sheets>
  <definedNames>
    <definedName name="_xlnm.Print_Titles" localSheetId="2">'II'!$3:$3</definedName>
    <definedName name="_xlnm.Print_Titles" localSheetId="3">'III'!$4:$6</definedName>
    <definedName name="_xlnm.Print_Area" localSheetId="1">'I'!$A$1:$K$21</definedName>
    <definedName name="_xlnm.Print_Area" localSheetId="2">'II'!$A$1:$CH$70</definedName>
    <definedName name="_xlnm.Print_Area" localSheetId="4">'Приложение № 2'!$A$1:$CV$85</definedName>
  </definedNames>
  <calcPr fullCalcOnLoad="1"/>
</workbook>
</file>

<file path=xl/sharedStrings.xml><?xml version="1.0" encoding="utf-8"?>
<sst xmlns="http://schemas.openxmlformats.org/spreadsheetml/2006/main" count="259" uniqueCount="202">
  <si>
    <t>Наименование показателя</t>
  </si>
  <si>
    <t>из них:</t>
  </si>
  <si>
    <t>"</t>
  </si>
  <si>
    <t>I. Нефинансовые активы, всего:</t>
  </si>
  <si>
    <t>в том числе:</t>
  </si>
  <si>
    <t>II. Финансовые активы, всего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</si>
  <si>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</si>
  <si>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</si>
  <si>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</si>
  <si>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(подпись)</t>
  </si>
  <si>
    <t>М.П.</t>
  </si>
  <si>
    <t xml:space="preserve">                   к приказу Министерства </t>
  </si>
  <si>
    <t xml:space="preserve">                  культуры  Республики Коми</t>
  </si>
  <si>
    <t xml:space="preserve">                от «__»_____2011 г. №__</t>
  </si>
  <si>
    <t xml:space="preserve">                                                                                     Приложение № </t>
  </si>
  <si>
    <t>Дата</t>
  </si>
  <si>
    <t>по ОКПО</t>
  </si>
  <si>
    <t>Наименование бюджета</t>
  </si>
  <si>
    <t>Глава по БК</t>
  </si>
  <si>
    <t>код</t>
  </si>
  <si>
    <t>сумма</t>
  </si>
  <si>
    <t>поступления</t>
  </si>
  <si>
    <t>выплаты</t>
  </si>
  <si>
    <t>(должность)</t>
  </si>
  <si>
    <t>(телефон)</t>
  </si>
  <si>
    <t>Утверждаю:</t>
  </si>
  <si>
    <t>(расшифровка</t>
  </si>
  <si>
    <t>подписи)</t>
  </si>
  <si>
    <t>г.</t>
  </si>
  <si>
    <t>Коды</t>
  </si>
  <si>
    <t>от</t>
  </si>
  <si>
    <t>Наименование учреждения</t>
  </si>
  <si>
    <t>ИНН</t>
  </si>
  <si>
    <t>КПП</t>
  </si>
  <si>
    <t xml:space="preserve">Наименование органа, </t>
  </si>
  <si>
    <t>иным субсидиям</t>
  </si>
  <si>
    <t>Разрешенный к</t>
  </si>
  <si>
    <t xml:space="preserve">Наименование </t>
  </si>
  <si>
    <t>Код</t>
  </si>
  <si>
    <t xml:space="preserve">использованию остаток </t>
  </si>
  <si>
    <t>субсидии</t>
  </si>
  <si>
    <t>КОСГУ</t>
  </si>
  <si>
    <t>субсидии прошлых лет</t>
  </si>
  <si>
    <t xml:space="preserve">на начало </t>
  </si>
  <si>
    <t xml:space="preserve">Главный бухгалтер </t>
  </si>
  <si>
    <t>(уполномоченное лицо)</t>
  </si>
  <si>
    <t>Ответственный исполнитель</t>
  </si>
  <si>
    <t>в том числе</t>
  </si>
  <si>
    <t>ИНН/КПП</t>
  </si>
  <si>
    <t>Единица измерения</t>
  </si>
  <si>
    <t>руб.</t>
  </si>
  <si>
    <t>Наименование органа, осуществляющего функции и полномочия учредителя</t>
  </si>
  <si>
    <t>Адрес фатического местонахождения учреждения</t>
  </si>
  <si>
    <t>I. Сведения о деятельности муниципального бюджетного или автономного учреждения</t>
  </si>
  <si>
    <t>1.1. Цели деятельности муниципального бюджетного или автономного учреждения:</t>
  </si>
  <si>
    <t>1.2.   Виды   деятельности муниципального бюджетного или автономного  учреждения:</t>
  </si>
  <si>
    <t>1.3. Перечень услуг (работ), осуществляемых на платной основе: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</si>
  <si>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</si>
  <si>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</si>
  <si>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</si>
  <si>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</si>
  <si>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 xml:space="preserve">3.2.6. по оплате прочих услуг                                   </t>
  </si>
  <si>
    <t xml:space="preserve">3.2.7. по приобретению основных средств                         </t>
  </si>
  <si>
    <t xml:space="preserve">3.2.8. по приобретению нематериальных активов                   </t>
  </si>
  <si>
    <t xml:space="preserve">3.2.9. по приобретению материальных запасов                    </t>
  </si>
  <si>
    <t xml:space="preserve">3.2.10. по оплате прочих расходов                               </t>
  </si>
  <si>
    <t xml:space="preserve">3.2.11. по платежам в бюджет                                                        </t>
  </si>
  <si>
    <t xml:space="preserve">3.2.12. по прочим расчетам с кредиторами                                                      </t>
  </si>
  <si>
    <t xml:space="preserve">3.3. Кредиторская задолженность по  расчетам  с  поставщиками и подрядчиками за счет  доходов,  полученных  от  платной  и  иной приносящей доход деятельности, всего:                        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</si>
  <si>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</si>
  <si>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</si>
  <si>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</si>
  <si>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</si>
  <si>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</si>
  <si>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 xml:space="preserve">3.3.6. по оплате прочих услуг                                   </t>
  </si>
  <si>
    <t xml:space="preserve">3.3.7. по приобретению основных средств                         </t>
  </si>
  <si>
    <t xml:space="preserve">3.3.8. по приобретению нематериальных активов                   </t>
  </si>
  <si>
    <t xml:space="preserve">3.3.9. по приобретению материальных запасов                    </t>
  </si>
  <si>
    <t xml:space="preserve">3.3.10. по оплате прочих расходов                               </t>
  </si>
  <si>
    <t xml:space="preserve">3.3.11. по платежам в бюджет                                                        </t>
  </si>
  <si>
    <t xml:space="preserve">3.3.12. по прочим расчетам с кредиторами                                                      </t>
  </si>
  <si>
    <t xml:space="preserve">2.1. Дебиторская задолженность по доходам,  полученным  за  счет доходов,  полученных  от  платной  и   иной   приносящей   доход деятельности                                                    </t>
  </si>
  <si>
    <t xml:space="preserve">2.2. Дебиторская задолженность по выданным  авансам, полученным за счет средств  бюджета, муниципального района  всего:                
</t>
  </si>
  <si>
    <t>2.2.3. по выданным авансам на коммунальные услуги</t>
  </si>
  <si>
    <t>2.2.2. по выданным авансам на транспортные услуги</t>
  </si>
  <si>
    <t>2.2.4. по выданным авансам на услуги по содержанию имущества</t>
  </si>
  <si>
    <t xml:space="preserve">2.2.5. по выданным авансам на прочие услуги                     </t>
  </si>
  <si>
    <t xml:space="preserve">2.2.6. по выданным авансам на приобретение основных средств     </t>
  </si>
  <si>
    <t xml:space="preserve">2.2.7.  по  выданным  авансам  на  приобретение   нематериальных
активов                                                         
                   </t>
  </si>
  <si>
    <t xml:space="preserve">2.2.8. по выданным авансам на приобретение материальных запасов      </t>
  </si>
  <si>
    <t xml:space="preserve">2.2.9. по выданным авансам на прочие расходы                         </t>
  </si>
  <si>
    <t xml:space="preserve">2.3. Дебиторская  задолженность  по  выданным  авансам  за  счет доходов,  полученных  от  платной  и   иной   приносящей   доход деятельности, всего:                                                           
</t>
  </si>
  <si>
    <t>2.2.1. по выданным авансам на услуги связи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</si>
  <si>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</si>
  <si>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</si>
  <si>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</si>
  <si>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</si>
  <si>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 xml:space="preserve">2.3.5. по выданным авансам на прочие услуги                     </t>
  </si>
  <si>
    <t xml:space="preserve">2.3.6. по выданным авансам на приобретение основных средств     </t>
  </si>
  <si>
    <t xml:space="preserve">2.3.8. по выданным авансам на приобретение материальных запасов      </t>
  </si>
  <si>
    <t xml:space="preserve">2.3.9. по выданным авансам на прочие расходы                         </t>
  </si>
  <si>
    <t>1.1. Общая балансовая стоимость недвижимого муниципального имущества, всего:</t>
  </si>
  <si>
    <t xml:space="preserve">1.1.1.   Стоимость   имущества,   закрепленного    собственником имущества за  муниципальным   учреждением  на  праве оперативного управления  </t>
  </si>
  <si>
    <t xml:space="preserve">1.1.2.  Стоимость  имущества,   приобретенного муниципальным учреждением за счет доходов, полученных от  платной  и иной приносящей доход деятельности                              </t>
  </si>
  <si>
    <t xml:space="preserve">1.1.3.   Остаточная   стоимость   недвижимого  муниципального имущества                                                       </t>
  </si>
  <si>
    <t>1.2. Общая балансовая стоимость движимого муниципального имущества, всего</t>
  </si>
  <si>
    <t xml:space="preserve">1.2.1.   Стоимость   имущества,   закрепленного    собственником имущества за  муниципальным   учреждением  на  праве оперативного управления                                         </t>
  </si>
  <si>
    <t xml:space="preserve">1.2.2.  Стоимость  имущества,   приобретенного   муниципальным  учреждением за счет доходов, полученных от  платной  и иной приносящей доход деятельности                              </t>
  </si>
  <si>
    <t>1.2.3. Остаточная стоимость движимого муниципального имущества</t>
  </si>
  <si>
    <t>Сумма</t>
  </si>
  <si>
    <t xml:space="preserve"> II. Показатели финансового состояния учреждения</t>
  </si>
  <si>
    <t xml:space="preserve">2.3.7.  по  выданным  авансам  на  приобретение   нематериальных активов                                                         
                   </t>
  </si>
  <si>
    <t>-бюджетные инвестиции</t>
  </si>
  <si>
    <t>-субсидии на выполнение муниципального задания</t>
  </si>
  <si>
    <t>-целевые субсидии</t>
  </si>
  <si>
    <t>-поступления от оказания муниципальным учреждением услуг (выполнения работ), предоставление которых осуществляется на платной основе, всего</t>
  </si>
  <si>
    <t>-поступления от иной приносящей доход деятельности, всего</t>
  </si>
  <si>
    <t>Планируемый остаток средств на конец планируемого периода</t>
  </si>
  <si>
    <t>Планируемый остаток средств на начало планируемого периода</t>
  </si>
  <si>
    <t>Поступления, всего:</t>
  </si>
  <si>
    <t>Выплаты, всего:</t>
  </si>
  <si>
    <t xml:space="preserve">Оплата    труда    и начисления на выплаты  по оплате труда, всего        </t>
  </si>
  <si>
    <t>заработная плата</t>
  </si>
  <si>
    <t>начисления на выплаты по оплате труда</t>
  </si>
  <si>
    <t>Х</t>
  </si>
  <si>
    <t xml:space="preserve">Оплата работ, услуг, всего               </t>
  </si>
  <si>
    <t>транспортные услуги</t>
  </si>
  <si>
    <t>коммунальные услуги</t>
  </si>
  <si>
    <t>услуги связи</t>
  </si>
  <si>
    <t>прочие выплаты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</si>
  <si>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</si>
  <si>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</si>
  <si>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</si>
  <si>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</si>
  <si>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Поступление нефинансовых активов, всего      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</si>
  <si>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</si>
  <si>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</si>
  <si>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</si>
  <si>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</si>
  <si>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</si>
  <si>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Всего</t>
  </si>
  <si>
    <t>операции за счет средств бюджета</t>
  </si>
  <si>
    <t xml:space="preserve">операции за 
счет  средств,  
полученных 
от платной и иной принося-щей доход    
деятельности
</t>
  </si>
  <si>
    <t>III. Показатели по поступлениям и выплатам учреждения</t>
  </si>
  <si>
    <t>(наименование должности лица,утверждающего документ)</t>
  </si>
  <si>
    <t>(наименование органа, осуществляющего функции и полномочия учредителя)</t>
  </si>
  <si>
    <t>Муниципальное учреждение</t>
  </si>
  <si>
    <t>Дата представления предыдущих сведений</t>
  </si>
  <si>
    <t>по ОКАТО</t>
  </si>
  <si>
    <t xml:space="preserve">осуществляющего функции и </t>
  </si>
  <si>
    <t>полномочия учредителя</t>
  </si>
  <si>
    <t xml:space="preserve">осуществляющего </t>
  </si>
  <si>
    <t xml:space="preserve">ведение лицевого счета по </t>
  </si>
  <si>
    <t xml:space="preserve">Еденица измерения: </t>
  </si>
  <si>
    <t xml:space="preserve">Отметка органа осуществляющего ведение лицевого счета </t>
  </si>
  <si>
    <t xml:space="preserve">о принятии настоящих сведений </t>
  </si>
  <si>
    <t xml:space="preserve">3.2. Кредиторская задолженность по  расчетам  с  поставщиками  и подрядчиками за счет средств  бюджета муниципального района, всего:   </t>
  </si>
  <si>
    <t>000</t>
  </si>
  <si>
    <t>331 и 332</t>
  </si>
  <si>
    <t>Заведующий отделом образования администрации муниципального района "Прилузский"</t>
  </si>
  <si>
    <r>
      <t xml:space="preserve"> __________ /</t>
    </r>
    <r>
      <rPr>
        <u val="single"/>
        <sz val="12"/>
        <rFont val="Times New Roman"/>
        <family val="1"/>
      </rPr>
      <t xml:space="preserve">  Г.В. Захарова </t>
    </r>
    <r>
      <rPr>
        <sz val="12"/>
        <rFont val="Times New Roman"/>
        <family val="1"/>
      </rPr>
      <t>/</t>
    </r>
  </si>
  <si>
    <t>" 01 "  января   2012  года.</t>
  </si>
  <si>
    <t xml:space="preserve">План финансово-хозяйственной деятельности на 2012 год
 </t>
  </si>
  <si>
    <t>" 01 "  января  2012 года.</t>
  </si>
  <si>
    <t>МОУ " Ваймесская ООШ"</t>
  </si>
  <si>
    <t>1112004615 / 111201001</t>
  </si>
  <si>
    <t>Отдел образования администрации муниципального района "Прилузский"</t>
  </si>
  <si>
    <t>168151, Республика Коми, Прилузский район, пст.Ваймес, ул.Южная, д.12;</t>
  </si>
  <si>
    <t>а) образовательные:                                                                                                                                                                                  - репетитерство с обучающимися другого образовательного учреждения;                                                                                                                               - по подготовке к школе;                                                                                                                                                              - по изучению иностранных  языков (сверх часов и сверх обязательной программы).</t>
  </si>
  <si>
    <t>б) оздоровительные мероприятия:                                                                                                                                                   - организация секций и группы по укреплению здоровья( волейбол, баскетбол, легкая атлетика, тенис, лыжи и  общая физическая подготовка).</t>
  </si>
  <si>
    <t>в) организационные услуги:                                                                                                                                                                 - организация досуга обучающихся ( дискотеки, клубы по интересам, театр, концертная деятельность, организация экскурсий, туристические походы);</t>
  </si>
  <si>
    <t xml:space="preserve">Заведующий </t>
  </si>
  <si>
    <t>Г.В. Захарова</t>
  </si>
  <si>
    <t>01</t>
  </si>
  <si>
    <t xml:space="preserve">января </t>
  </si>
  <si>
    <t>муниципальному учреждению на 2012 г.</t>
  </si>
  <si>
    <t>01.01.2012г.</t>
  </si>
  <si>
    <t>МОУ   " Ваймесская ООШ  "</t>
  </si>
  <si>
    <t>местный</t>
  </si>
  <si>
    <t>Планируемые на очередной финансовый 2012 год</t>
  </si>
  <si>
    <t xml:space="preserve">А.Г. Пунегов </t>
  </si>
  <si>
    <t xml:space="preserve">Е.В. Черных </t>
  </si>
  <si>
    <t xml:space="preserve">В.В. Беляева </t>
  </si>
  <si>
    <t>2-14-73</t>
  </si>
  <si>
    <t>Руководитель</t>
  </si>
  <si>
    <t xml:space="preserve">          об операциях с целевыми субсидиями, предоставленными</t>
  </si>
  <si>
    <t xml:space="preserve">     СВЕДЕНИЯ </t>
  </si>
  <si>
    <t>Отдел образования администрации МР" Прилузский "</t>
  </si>
  <si>
    <t>Начального общего,основного общего образования; программы дополнительного образования (научно технического,спортивно-технической, физкультурно-спортивной, художественно-эстетической, туристско- краеведческой, эколого - биологической, военно - патриотической, социаль -педагогической, культурологической, естественнонаучной и  музыкально-эстетической деятельности.</t>
  </si>
  <si>
    <t xml:space="preserve">Организация </t>
  </si>
  <si>
    <t>001</t>
  </si>
  <si>
    <t>340</t>
  </si>
  <si>
    <t xml:space="preserve">питания учащихся </t>
  </si>
  <si>
    <t>1-4 классов</t>
  </si>
  <si>
    <t xml:space="preserve">Мероприятия по </t>
  </si>
  <si>
    <t>002</t>
  </si>
  <si>
    <t xml:space="preserve">проведению </t>
  </si>
  <si>
    <t xml:space="preserve">оздоровительной </t>
  </si>
  <si>
    <t>кампании детей</t>
  </si>
  <si>
    <t>Ппредоставления услуг  общедоступного и бесплатного  начального, основного общего образования  в пределах государственных  образовательных  стандартов.</t>
  </si>
  <si>
    <r>
      <t xml:space="preserve">Руководитель муниципального
бюджетного или автономного учреждения
(уполномоченное лицо)                                                                                   </t>
    </r>
    <r>
      <rPr>
        <u val="single"/>
        <sz val="11"/>
        <rFont val="Times New Roman"/>
        <family val="1"/>
      </rPr>
      <t xml:space="preserve">   А.Г.Пунегов</t>
    </r>
    <r>
      <rPr>
        <sz val="11"/>
        <rFont val="Times New Roman"/>
        <family val="1"/>
      </rPr>
      <t xml:space="preserve">
                                                                                       (подпись)        (расшифровка подписи)
Руководитель финансово-экономической
службы учреждения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 Т.М. Брух</t>
    </r>
    <r>
      <rPr>
        <sz val="11"/>
        <rFont val="Times New Roman"/>
        <family val="1"/>
      </rPr>
      <t xml:space="preserve">
                                                                                       (подпись)         (расшифровка подписи)
Главный бухгалтер учреждения                                                                     </t>
    </r>
    <r>
      <rPr>
        <u val="single"/>
        <sz val="11"/>
        <rFont val="Times New Roman"/>
        <family val="1"/>
      </rPr>
      <t xml:space="preserve">   Е.В. Черных  </t>
    </r>
    <r>
      <rPr>
        <sz val="11"/>
        <rFont val="Times New Roman"/>
        <family val="1"/>
      </rPr>
      <t xml:space="preserve">           
                                                                                       (подпись)          (расшифровка подписи)
Исполнитель                                                                                                     </t>
    </r>
    <r>
      <rPr>
        <u val="single"/>
        <sz val="11"/>
        <rFont val="Times New Roman"/>
        <family val="1"/>
      </rPr>
      <t>В.В Беляева</t>
    </r>
    <r>
      <rPr>
        <sz val="11"/>
        <rFont val="Times New Roman"/>
        <family val="1"/>
      </rPr>
      <t xml:space="preserve">
тел. </t>
    </r>
    <r>
      <rPr>
        <u val="single"/>
        <sz val="11"/>
        <rFont val="Times New Roman"/>
        <family val="1"/>
      </rPr>
      <t>2-14-73</t>
    </r>
    <r>
      <rPr>
        <sz val="11"/>
        <rFont val="Times New Roman"/>
        <family val="1"/>
      </rPr>
      <t xml:space="preserve">                                                             (подпись)         (расшифровка подписи)                                                                         
    "</t>
    </r>
    <r>
      <rPr>
        <u val="single"/>
        <sz val="11"/>
        <rFont val="Times New Roman"/>
        <family val="1"/>
      </rPr>
      <t xml:space="preserve"> 01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  января   2012  г.</t>
    </r>
    <r>
      <rPr>
        <sz val="11"/>
        <rFont val="Times New Roman"/>
        <family val="1"/>
      </rPr>
      <t xml:space="preserve">
</t>
    </r>
  </si>
  <si>
    <t xml:space="preserve">  Управление финансов администрации МР "Прилузский"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</si>
</sst>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6"/>
      <name val="Arial Cyr"/>
      <family val="0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indent="4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1" fillId="0" borderId="0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Border="1" applyAlignment="1">
      <alignment horizontal="right"/>
      <protection/>
    </xf>
    <xf numFmtId="4" fontId="10" fillId="0" borderId="0" xfId="53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41" fillId="0" borderId="13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15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1" fillId="0" borderId="13" xfId="0" applyNumberFormat="1" applyFont="1" applyFill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4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wrapText="1" indent="2"/>
    </xf>
    <xf numFmtId="0" fontId="39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4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49" fontId="15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justify" wrapText="1"/>
    </xf>
    <xf numFmtId="0" fontId="10" fillId="0" borderId="16" xfId="0" applyNumberFormat="1" applyFont="1" applyBorder="1" applyAlignment="1">
      <alignment horizontal="justify" wrapText="1"/>
    </xf>
    <xf numFmtId="0" fontId="10" fillId="0" borderId="17" xfId="0" applyNumberFormat="1" applyFont="1" applyBorder="1" applyAlignment="1">
      <alignment horizontal="justify" wrapText="1"/>
    </xf>
    <xf numFmtId="0" fontId="10" fillId="0" borderId="13" xfId="0" applyNumberFormat="1" applyFont="1" applyBorder="1" applyAlignment="1">
      <alignment horizontal="justify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wrapText="1"/>
    </xf>
    <xf numFmtId="0" fontId="10" fillId="0" borderId="15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15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0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4" fontId="10" fillId="0" borderId="0" xfId="53" applyNumberFormat="1" applyFont="1" applyBorder="1" applyAlignment="1">
      <alignment horizontal="left"/>
      <protection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8"/>
  <sheetViews>
    <sheetView zoomScalePageLayoutView="0" workbookViewId="0" topLeftCell="A12">
      <selection activeCell="B23" sqref="B23"/>
    </sheetView>
  </sheetViews>
  <sheetFormatPr defaultColWidth="9.00390625" defaultRowHeight="12.75"/>
  <cols>
    <col min="1" max="1" width="45.375" style="0" customWidth="1"/>
    <col min="2" max="2" width="42.875" style="0" customWidth="1"/>
    <col min="3" max="3" width="12.125" style="0" customWidth="1"/>
  </cols>
  <sheetData>
    <row r="1" s="8" customFormat="1" ht="8.25" hidden="1">
      <c r="B1" s="9" t="s">
        <v>14</v>
      </c>
    </row>
    <row r="2" s="8" customFormat="1" ht="8.25" hidden="1">
      <c r="B2" s="10" t="s">
        <v>11</v>
      </c>
    </row>
    <row r="3" s="8" customFormat="1" ht="8.25" hidden="1">
      <c r="B3" s="10" t="s">
        <v>12</v>
      </c>
    </row>
    <row r="4" s="8" customFormat="1" ht="8.25" hidden="1">
      <c r="B4" s="10" t="s">
        <v>13</v>
      </c>
    </row>
    <row r="5" ht="10.5" customHeight="1" hidden="1">
      <c r="A5" s="3"/>
    </row>
    <row r="6" ht="10.5" customHeight="1">
      <c r="A6" s="3"/>
    </row>
    <row r="7" spans="1:3" ht="15.75">
      <c r="A7" s="4"/>
      <c r="B7" s="70" t="s">
        <v>25</v>
      </c>
      <c r="C7" s="70"/>
    </row>
    <row r="8" spans="1:3" ht="31.5" customHeight="1">
      <c r="A8" s="11"/>
      <c r="B8" s="75" t="s">
        <v>159</v>
      </c>
      <c r="C8" s="75"/>
    </row>
    <row r="9" spans="1:3" ht="9" customHeight="1">
      <c r="A9" s="7"/>
      <c r="B9" s="76"/>
      <c r="C9" s="76"/>
    </row>
    <row r="10" spans="1:3" ht="32.25" customHeight="1">
      <c r="A10" s="4"/>
      <c r="B10" s="70" t="s">
        <v>160</v>
      </c>
      <c r="C10" s="70"/>
    </row>
    <row r="11" spans="1:3" ht="15" customHeight="1">
      <c r="A11" s="7"/>
      <c r="B11" s="69"/>
      <c r="C11" s="69"/>
    </row>
    <row r="12" spans="1:3" ht="27" customHeight="1">
      <c r="A12" s="4"/>
      <c r="B12" s="70" t="s">
        <v>161</v>
      </c>
      <c r="C12" s="70"/>
    </row>
    <row r="13" ht="13.5" customHeight="1">
      <c r="A13" s="4"/>
    </row>
    <row r="14" spans="1:3" ht="48" customHeight="1">
      <c r="A14" s="71" t="s">
        <v>162</v>
      </c>
      <c r="B14" s="71"/>
      <c r="C14" s="71"/>
    </row>
    <row r="15" spans="1:3" ht="29.25" customHeight="1">
      <c r="A15" s="71" t="s">
        <v>163</v>
      </c>
      <c r="B15" s="71"/>
      <c r="C15" s="71"/>
    </row>
    <row r="16" spans="1:2" ht="27" customHeight="1">
      <c r="A16" s="40"/>
      <c r="B16" s="40"/>
    </row>
    <row r="17" spans="1:3" ht="26.25" customHeight="1">
      <c r="A17" s="41" t="s">
        <v>31</v>
      </c>
      <c r="B17" s="74" t="s">
        <v>164</v>
      </c>
      <c r="C17" s="74"/>
    </row>
    <row r="18" spans="1:3" ht="28.5" customHeight="1">
      <c r="A18" s="41" t="s">
        <v>48</v>
      </c>
      <c r="B18" s="74" t="s">
        <v>165</v>
      </c>
      <c r="C18" s="74"/>
    </row>
    <row r="19" spans="1:3" ht="27.75" customHeight="1">
      <c r="A19" s="41" t="s">
        <v>49</v>
      </c>
      <c r="B19" s="77" t="s">
        <v>50</v>
      </c>
      <c r="C19" s="77"/>
    </row>
    <row r="20" spans="1:3" ht="39" customHeight="1">
      <c r="A20" s="41" t="s">
        <v>51</v>
      </c>
      <c r="B20" s="74" t="s">
        <v>166</v>
      </c>
      <c r="C20" s="74"/>
    </row>
    <row r="21" spans="1:3" ht="48" customHeight="1">
      <c r="A21" s="34" t="s">
        <v>52</v>
      </c>
      <c r="B21" s="74" t="s">
        <v>167</v>
      </c>
      <c r="C21" s="74"/>
    </row>
    <row r="22" spans="1:2" ht="21.75" customHeight="1">
      <c r="A22" s="39"/>
      <c r="B22" s="39"/>
    </row>
    <row r="23" spans="1:2" ht="21.75" customHeight="1">
      <c r="A23" s="39"/>
      <c r="B23" s="39"/>
    </row>
    <row r="24" spans="1:2" ht="48" customHeight="1">
      <c r="A24" s="39"/>
      <c r="B24" s="39"/>
    </row>
    <row r="25" ht="16.5">
      <c r="A25" s="5"/>
    </row>
    <row r="26" spans="1:2" ht="51.75" customHeight="1">
      <c r="A26" s="72"/>
      <c r="B26" s="73"/>
    </row>
    <row r="27" ht="11.25" customHeight="1">
      <c r="A27" s="6"/>
    </row>
    <row r="28" ht="15.75">
      <c r="A28" s="3"/>
    </row>
  </sheetData>
  <sheetProtection/>
  <mergeCells count="14">
    <mergeCell ref="B7:C7"/>
    <mergeCell ref="B8:C8"/>
    <mergeCell ref="B9:C9"/>
    <mergeCell ref="B10:C10"/>
    <mergeCell ref="B19:C19"/>
    <mergeCell ref="B20:C20"/>
    <mergeCell ref="B11:C11"/>
    <mergeCell ref="B12:C12"/>
    <mergeCell ref="A15:C15"/>
    <mergeCell ref="A14:C14"/>
    <mergeCell ref="A26:B26"/>
    <mergeCell ref="B17:C17"/>
    <mergeCell ref="B18:C18"/>
    <mergeCell ref="B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0"/>
  <sheetViews>
    <sheetView zoomScalePageLayoutView="0" workbookViewId="0" topLeftCell="A1">
      <selection activeCell="K11" sqref="K11"/>
    </sheetView>
  </sheetViews>
  <sheetFormatPr defaultColWidth="0.875" defaultRowHeight="12.75"/>
  <cols>
    <col min="1" max="1" width="45.125" style="12" customWidth="1"/>
    <col min="2" max="2" width="12.875" style="12" customWidth="1"/>
    <col min="3" max="3" width="9.875" style="12" customWidth="1"/>
    <col min="4" max="4" width="8.75390625" style="12" customWidth="1"/>
    <col min="5" max="10" width="7.75390625" style="12" customWidth="1"/>
    <col min="11" max="11" width="16.75390625" style="12" customWidth="1"/>
    <col min="12" max="16" width="7.75390625" style="12" customWidth="1"/>
    <col min="17" max="16384" width="0.875" style="12" customWidth="1"/>
  </cols>
  <sheetData>
    <row r="1" spans="1:11" s="2" customFormat="1" ht="23.25" customHeight="1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33"/>
      <c r="K1" s="33"/>
    </row>
    <row r="2" spans="1:11" s="2" customFormat="1" ht="18.75" customHeight="1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43"/>
      <c r="K2" s="43"/>
    </row>
    <row r="3" spans="1:11" s="2" customFormat="1" ht="14.25" customHeight="1">
      <c r="A3" s="81" t="s">
        <v>199</v>
      </c>
      <c r="B3" s="81"/>
      <c r="C3" s="81"/>
      <c r="D3" s="81"/>
      <c r="E3" s="81"/>
      <c r="F3" s="81"/>
      <c r="G3" s="81"/>
      <c r="H3" s="81"/>
      <c r="I3" s="81"/>
      <c r="J3" s="42"/>
      <c r="K3" s="42"/>
    </row>
    <row r="4" spans="1:11" s="2" customFormat="1" ht="12.75" customHeight="1">
      <c r="A4" s="81"/>
      <c r="B4" s="81"/>
      <c r="C4" s="81"/>
      <c r="D4" s="81"/>
      <c r="E4" s="81"/>
      <c r="F4" s="81"/>
      <c r="G4" s="81"/>
      <c r="H4" s="81"/>
      <c r="I4" s="81"/>
      <c r="J4" s="42"/>
      <c r="K4" s="42"/>
    </row>
    <row r="5" spans="1:11" s="2" customFormat="1" ht="17.25" customHeight="1">
      <c r="A5" s="81"/>
      <c r="B5" s="81"/>
      <c r="C5" s="81"/>
      <c r="D5" s="81"/>
      <c r="E5" s="81"/>
      <c r="F5" s="81"/>
      <c r="G5" s="81"/>
      <c r="H5" s="81"/>
      <c r="I5" s="81"/>
      <c r="J5" s="42"/>
      <c r="K5" s="42"/>
    </row>
    <row r="6" spans="1:11" s="2" customFormat="1" ht="18" customHeight="1">
      <c r="A6" s="81"/>
      <c r="B6" s="81"/>
      <c r="C6" s="81"/>
      <c r="D6" s="81"/>
      <c r="E6" s="81"/>
      <c r="F6" s="81"/>
      <c r="G6" s="81"/>
      <c r="H6" s="81"/>
      <c r="I6" s="81"/>
      <c r="J6" s="42"/>
      <c r="K6" s="42"/>
    </row>
    <row r="7" spans="1:11" s="2" customFormat="1" ht="24" customHeight="1">
      <c r="A7" s="81"/>
      <c r="B7" s="81"/>
      <c r="C7" s="81"/>
      <c r="D7" s="81"/>
      <c r="E7" s="81"/>
      <c r="F7" s="81"/>
      <c r="G7" s="81"/>
      <c r="H7" s="81"/>
      <c r="I7" s="81"/>
      <c r="J7" s="42"/>
      <c r="K7" s="42"/>
    </row>
    <row r="8" spans="1:11" s="2" customFormat="1" ht="20.25" customHeight="1">
      <c r="A8" s="79" t="s">
        <v>55</v>
      </c>
      <c r="B8" s="79"/>
      <c r="C8" s="79"/>
      <c r="D8" s="79"/>
      <c r="E8" s="79"/>
      <c r="F8" s="79"/>
      <c r="G8" s="79"/>
      <c r="H8" s="79"/>
      <c r="I8" s="79"/>
      <c r="J8" s="42"/>
      <c r="K8" s="42"/>
    </row>
    <row r="9" spans="1:11" s="2" customFormat="1" ht="15" customHeight="1">
      <c r="A9" s="81" t="s">
        <v>188</v>
      </c>
      <c r="B9" s="81"/>
      <c r="C9" s="81"/>
      <c r="D9" s="81"/>
      <c r="E9" s="81"/>
      <c r="F9" s="81"/>
      <c r="G9" s="81"/>
      <c r="H9" s="81"/>
      <c r="I9" s="81"/>
      <c r="J9" s="42"/>
      <c r="K9" s="42"/>
    </row>
    <row r="10" spans="1:11" s="2" customFormat="1" ht="15.75" customHeight="1">
      <c r="A10" s="81"/>
      <c r="B10" s="81"/>
      <c r="C10" s="81"/>
      <c r="D10" s="81"/>
      <c r="E10" s="81"/>
      <c r="F10" s="81"/>
      <c r="G10" s="81"/>
      <c r="H10" s="81"/>
      <c r="I10" s="81"/>
      <c r="J10" s="42"/>
      <c r="K10" s="42"/>
    </row>
    <row r="11" spans="1:11" s="2" customFormat="1" ht="23.25" customHeight="1">
      <c r="A11" s="81"/>
      <c r="B11" s="81"/>
      <c r="C11" s="81"/>
      <c r="D11" s="81"/>
      <c r="E11" s="81"/>
      <c r="F11" s="81"/>
      <c r="G11" s="81"/>
      <c r="H11" s="81"/>
      <c r="I11" s="81"/>
      <c r="J11" s="42"/>
      <c r="K11" s="42"/>
    </row>
    <row r="12" spans="1:11" s="2" customFormat="1" ht="23.25" customHeight="1">
      <c r="A12" s="81"/>
      <c r="B12" s="81"/>
      <c r="C12" s="81"/>
      <c r="D12" s="81"/>
      <c r="E12" s="81"/>
      <c r="F12" s="81"/>
      <c r="G12" s="81"/>
      <c r="H12" s="81"/>
      <c r="I12" s="81"/>
      <c r="J12" s="42"/>
      <c r="K12" s="42"/>
    </row>
    <row r="13" spans="1:11" ht="18" customHeight="1">
      <c r="A13" s="81"/>
      <c r="B13" s="81"/>
      <c r="C13" s="81"/>
      <c r="D13" s="81"/>
      <c r="E13" s="81"/>
      <c r="F13" s="81"/>
      <c r="G13" s="81"/>
      <c r="H13" s="81"/>
      <c r="I13" s="81"/>
      <c r="J13" s="44"/>
      <c r="K13" s="44"/>
    </row>
    <row r="14" spans="1:11" ht="25.5" customHeight="1">
      <c r="A14" s="79" t="s">
        <v>56</v>
      </c>
      <c r="B14" s="79"/>
      <c r="C14" s="79"/>
      <c r="D14" s="79"/>
      <c r="E14" s="79"/>
      <c r="F14" s="79"/>
      <c r="G14" s="79"/>
      <c r="H14" s="79"/>
      <c r="I14" s="79"/>
      <c r="J14" s="43"/>
      <c r="K14" s="43"/>
    </row>
    <row r="15" spans="1:11" ht="16.5" customHeight="1">
      <c r="A15" s="65"/>
      <c r="B15" s="65"/>
      <c r="C15" s="65"/>
      <c r="D15" s="65"/>
      <c r="E15" s="65"/>
      <c r="F15" s="65"/>
      <c r="G15" s="65"/>
      <c r="H15" s="65"/>
      <c r="I15" s="65"/>
      <c r="J15" s="43"/>
      <c r="K15" s="43"/>
    </row>
    <row r="16" spans="1:11" ht="73.5" customHeight="1">
      <c r="A16" s="81" t="s">
        <v>168</v>
      </c>
      <c r="B16" s="81"/>
      <c r="C16" s="81"/>
      <c r="D16" s="81"/>
      <c r="E16" s="81"/>
      <c r="F16" s="81"/>
      <c r="G16" s="81"/>
      <c r="H16" s="81"/>
      <c r="I16" s="81"/>
      <c r="J16" s="43"/>
      <c r="K16" s="43"/>
    </row>
    <row r="17" spans="1:11" ht="63.75" customHeight="1">
      <c r="A17" s="81" t="s">
        <v>169</v>
      </c>
      <c r="B17" s="81"/>
      <c r="C17" s="81"/>
      <c r="D17" s="81"/>
      <c r="E17" s="81"/>
      <c r="F17" s="81"/>
      <c r="G17" s="81"/>
      <c r="H17" s="81"/>
      <c r="I17" s="81"/>
      <c r="J17" s="43"/>
      <c r="K17" s="43"/>
    </row>
    <row r="18" spans="1:11" ht="60" customHeight="1">
      <c r="A18" s="81" t="s">
        <v>170</v>
      </c>
      <c r="B18" s="81"/>
      <c r="C18" s="81"/>
      <c r="D18" s="81"/>
      <c r="E18" s="81"/>
      <c r="F18" s="81"/>
      <c r="G18" s="81"/>
      <c r="H18" s="81"/>
      <c r="I18" s="81"/>
      <c r="J18" s="43"/>
      <c r="K18" s="43"/>
    </row>
    <row r="19" spans="1:11" ht="26.25" customHeight="1">
      <c r="A19" s="78"/>
      <c r="B19" s="78"/>
      <c r="C19" s="78"/>
      <c r="D19" s="78"/>
      <c r="E19" s="78"/>
      <c r="F19" s="78"/>
      <c r="G19" s="78"/>
      <c r="H19" s="78"/>
      <c r="I19" s="78"/>
      <c r="J19" s="43"/>
      <c r="K19" s="43"/>
    </row>
    <row r="20" spans="1:11" ht="26.25" customHeight="1">
      <c r="A20" s="42"/>
      <c r="B20" s="42"/>
      <c r="C20" s="42"/>
      <c r="D20" s="42"/>
      <c r="E20" s="42"/>
      <c r="F20" s="42"/>
      <c r="G20" s="42"/>
      <c r="H20" s="42"/>
      <c r="I20" s="42"/>
      <c r="J20" s="43"/>
      <c r="K20" s="43"/>
    </row>
    <row r="21" s="32" customFormat="1" ht="16.5"/>
  </sheetData>
  <sheetProtection/>
  <mergeCells count="10">
    <mergeCell ref="A19:I19"/>
    <mergeCell ref="A2:I2"/>
    <mergeCell ref="A1:I1"/>
    <mergeCell ref="A3:I7"/>
    <mergeCell ref="A8:I8"/>
    <mergeCell ref="A9:I13"/>
    <mergeCell ref="A14:I14"/>
    <mergeCell ref="A16:I16"/>
    <mergeCell ref="A17:I17"/>
    <mergeCell ref="A18:I18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H70"/>
  <sheetViews>
    <sheetView tabSelected="1" zoomScalePageLayoutView="0" workbookViewId="0" topLeftCell="A19">
      <selection activeCell="CL27" sqref="CL27"/>
    </sheetView>
  </sheetViews>
  <sheetFormatPr defaultColWidth="0.875" defaultRowHeight="12.75"/>
  <cols>
    <col min="1" max="84" width="0.875" style="12" customWidth="1"/>
    <col min="85" max="85" width="26.875" style="12" customWidth="1"/>
    <col min="86" max="86" width="14.00390625" style="12" customWidth="1"/>
    <col min="87" max="98" width="10.625" style="12" customWidth="1"/>
    <col min="99" max="16384" width="0.875" style="12" customWidth="1"/>
  </cols>
  <sheetData>
    <row r="1" spans="1:86" ht="17.25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</row>
    <row r="2" spans="1:86" ht="10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</row>
    <row r="3" spans="1:86" ht="9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90" t="s">
        <v>109</v>
      </c>
    </row>
    <row r="4" spans="1:86" ht="10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90"/>
    </row>
    <row r="5" spans="1:86" s="2" customFormat="1" ht="16.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66">
        <f>CH7+CH12</f>
        <v>507685.29</v>
      </c>
    </row>
    <row r="6" spans="1:86" ht="13.5" customHeight="1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66"/>
    </row>
    <row r="7" spans="1:86" ht="14.25" customHeight="1">
      <c r="A7" s="87" t="s">
        <v>101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66">
        <v>507685.29</v>
      </c>
    </row>
    <row r="8" spans="1:86" ht="12.75" customHeight="1">
      <c r="A8" s="86" t="s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66"/>
    </row>
    <row r="9" spans="1:86" ht="33" customHeight="1">
      <c r="A9" s="84" t="s">
        <v>102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66">
        <v>507685.29</v>
      </c>
    </row>
    <row r="10" spans="1:86" ht="32.25" customHeight="1">
      <c r="A10" s="84" t="s">
        <v>103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45">
        <v>0</v>
      </c>
    </row>
    <row r="11" spans="1:86" ht="13.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45">
        <v>10893</v>
      </c>
    </row>
    <row r="12" spans="1:86" ht="14.25" customHeight="1">
      <c r="A12" s="87" t="s">
        <v>105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45"/>
    </row>
    <row r="13" spans="1:86" ht="12" customHeight="1">
      <c r="A13" s="86" t="s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45"/>
    </row>
    <row r="14" spans="1:86" ht="30.75" customHeight="1">
      <c r="A14" s="84" t="s">
        <v>106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45"/>
    </row>
    <row r="15" spans="1:86" ht="30" customHeight="1">
      <c r="A15" s="84" t="s">
        <v>107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45"/>
    </row>
    <row r="16" spans="1:86" ht="15" customHeight="1">
      <c r="A16" s="84" t="s">
        <v>108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45"/>
    </row>
    <row r="17" spans="1:86" s="2" customFormat="1" ht="13.5" customHeight="1">
      <c r="A17" s="91" t="s">
        <v>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45">
        <f>SUM(CH19+CH20+CH30)</f>
        <v>16321</v>
      </c>
    </row>
    <row r="18" spans="1:86" ht="13.5" customHeight="1">
      <c r="A18" s="86" t="s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45"/>
    </row>
    <row r="19" spans="1:86" ht="32.25" customHeight="1">
      <c r="A19" s="89" t="s">
        <v>81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45"/>
    </row>
    <row r="20" spans="1:86" ht="30.75" customHeight="1">
      <c r="A20" s="87" t="s">
        <v>82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45">
        <v>16321</v>
      </c>
    </row>
    <row r="21" spans="1:86" ht="14.25" customHeight="1">
      <c r="A21" s="84" t="s">
        <v>92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45"/>
    </row>
    <row r="22" spans="1:86" ht="15" customHeight="1">
      <c r="A22" s="84" t="s">
        <v>84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45"/>
    </row>
    <row r="23" spans="1:86" ht="12.75" customHeight="1">
      <c r="A23" s="84" t="s">
        <v>83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45"/>
    </row>
    <row r="24" spans="1:86" ht="15" customHeight="1">
      <c r="A24" s="84" t="s">
        <v>85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45"/>
    </row>
    <row r="25" spans="1:86" ht="13.5" customHeight="1">
      <c r="A25" s="85" t="s">
        <v>86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45">
        <v>4500</v>
      </c>
    </row>
    <row r="26" spans="1:86" ht="15" customHeight="1">
      <c r="A26" s="84" t="s">
        <v>87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45"/>
    </row>
    <row r="27" spans="1:86" ht="29.25" customHeight="1">
      <c r="A27" s="84" t="s">
        <v>88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45"/>
    </row>
    <row r="28" spans="1:86" ht="15.75" customHeight="1">
      <c r="A28" s="84" t="s">
        <v>89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45">
        <v>11821</v>
      </c>
    </row>
    <row r="29" spans="1:86" ht="15" customHeight="1">
      <c r="A29" s="84" t="s">
        <v>90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45"/>
    </row>
    <row r="30" spans="1:86" ht="27.75" customHeight="1">
      <c r="A30" s="87" t="s">
        <v>91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45"/>
    </row>
    <row r="31" spans="1:86" ht="14.25" customHeight="1">
      <c r="A31" s="84" t="s">
        <v>93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45"/>
    </row>
    <row r="32" spans="1:86" ht="13.5" customHeight="1">
      <c r="A32" s="84" t="s">
        <v>94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45"/>
    </row>
    <row r="33" spans="1:86" ht="13.5" customHeight="1">
      <c r="A33" s="84" t="s">
        <v>95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45"/>
    </row>
    <row r="34" spans="1:86" ht="14.25" customHeight="1">
      <c r="A34" s="84" t="s">
        <v>96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45"/>
    </row>
    <row r="35" spans="1:86" ht="14.25" customHeight="1">
      <c r="A35" s="85" t="s">
        <v>97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45"/>
    </row>
    <row r="36" spans="1:86" ht="13.5" customHeight="1">
      <c r="A36" s="84" t="s">
        <v>98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45"/>
    </row>
    <row r="37" spans="1:86" ht="12.75" customHeight="1">
      <c r="A37" s="84" t="s">
        <v>111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45"/>
    </row>
    <row r="38" spans="1:86" ht="12.75" customHeight="1">
      <c r="A38" s="84" t="s">
        <v>99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45"/>
    </row>
    <row r="39" spans="1:86" ht="12.75" customHeight="1">
      <c r="A39" s="84" t="s">
        <v>100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45"/>
    </row>
    <row r="40" spans="1:86" s="2" customFormat="1" ht="15.75" customHeight="1">
      <c r="A40" s="91" t="s">
        <v>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45">
        <f>CH42+CH43+CH57</f>
        <v>301976</v>
      </c>
    </row>
    <row r="41" spans="1:86" ht="12.75" customHeight="1">
      <c r="A41" s="86" t="s">
        <v>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45"/>
    </row>
    <row r="42" spans="1:86" ht="14.25" customHeight="1">
      <c r="A42" s="87" t="s">
        <v>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45"/>
    </row>
    <row r="43" spans="1:86" ht="32.25" customHeight="1">
      <c r="A43" s="87" t="s">
        <v>156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45">
        <f>SUM(CH44:CH56)</f>
        <v>301976</v>
      </c>
    </row>
    <row r="44" spans="1:86" ht="14.25" customHeight="1">
      <c r="A44" s="86" t="s">
        <v>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45"/>
    </row>
    <row r="45" spans="1:86" ht="13.5" customHeight="1">
      <c r="A45" s="84" t="s">
        <v>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45"/>
    </row>
    <row r="46" spans="1:86" ht="15" customHeight="1">
      <c r="A46" s="84" t="s">
        <v>57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67">
        <v>22372</v>
      </c>
    </row>
    <row r="47" spans="1:86" ht="16.5">
      <c r="A47" s="84" t="s">
        <v>58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46"/>
    </row>
    <row r="48" spans="1:86" ht="16.5">
      <c r="A48" s="84" t="s">
        <v>59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45">
        <v>279604</v>
      </c>
    </row>
    <row r="49" spans="1:86" ht="16.5">
      <c r="A49" s="84" t="s">
        <v>60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45"/>
    </row>
    <row r="50" spans="1:86" ht="16.5">
      <c r="A50" s="84" t="s">
        <v>61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45"/>
    </row>
    <row r="51" spans="1:86" ht="16.5">
      <c r="A51" s="84" t="s">
        <v>62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53"/>
    </row>
    <row r="52" spans="1:86" ht="16.5">
      <c r="A52" s="84" t="s">
        <v>63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46"/>
    </row>
    <row r="53" spans="1:86" ht="16.5">
      <c r="A53" s="84" t="s">
        <v>64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45"/>
    </row>
    <row r="54" spans="1:86" ht="16.5">
      <c r="A54" s="84" t="s">
        <v>65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45"/>
    </row>
    <row r="55" spans="1:86" ht="16.5">
      <c r="A55" s="84" t="s">
        <v>66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45"/>
    </row>
    <row r="56" spans="1:86" ht="16.5">
      <c r="A56" s="84" t="s">
        <v>67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45"/>
    </row>
    <row r="57" spans="1:86" ht="34.5" customHeight="1">
      <c r="A57" s="89" t="s">
        <v>68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47"/>
    </row>
    <row r="58" spans="1:86" ht="16.5">
      <c r="A58" s="86" t="s">
        <v>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45"/>
    </row>
    <row r="59" spans="1:86" ht="16.5">
      <c r="A59" s="84" t="s">
        <v>69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45"/>
    </row>
    <row r="60" spans="1:86" ht="16.5" customHeight="1">
      <c r="A60" s="84" t="s">
        <v>70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53"/>
    </row>
    <row r="61" spans="1:86" ht="16.5">
      <c r="A61" s="84" t="s">
        <v>71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46"/>
    </row>
    <row r="62" spans="1:86" ht="16.5">
      <c r="A62" s="84" t="s">
        <v>72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45"/>
    </row>
    <row r="63" spans="1:86" ht="16.5">
      <c r="A63" s="84" t="s">
        <v>73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45"/>
    </row>
    <row r="64" spans="1:86" ht="16.5">
      <c r="A64" s="84" t="s">
        <v>74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45"/>
    </row>
    <row r="65" spans="1:86" ht="16.5">
      <c r="A65" s="84" t="s">
        <v>75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53"/>
    </row>
    <row r="66" spans="1:86" ht="16.5">
      <c r="A66" s="84" t="s">
        <v>76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46"/>
    </row>
    <row r="67" spans="1:86" ht="16.5">
      <c r="A67" s="84" t="s">
        <v>77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45"/>
    </row>
    <row r="68" spans="1:86" ht="16.5">
      <c r="A68" s="84" t="s">
        <v>78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45"/>
    </row>
    <row r="69" spans="1:86" ht="16.5">
      <c r="A69" s="84" t="s">
        <v>79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45"/>
    </row>
    <row r="70" spans="1:86" ht="16.5">
      <c r="A70" s="84" t="s">
        <v>80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45"/>
    </row>
  </sheetData>
  <sheetProtection/>
  <mergeCells count="70">
    <mergeCell ref="A34:CG34"/>
    <mergeCell ref="A15:CG15"/>
    <mergeCell ref="A18:CG18"/>
    <mergeCell ref="A16:CG16"/>
    <mergeCell ref="A17:CG17"/>
    <mergeCell ref="A10:CG10"/>
    <mergeCell ref="A14:CG14"/>
    <mergeCell ref="A33:CG33"/>
    <mergeCell ref="CH3:CH4"/>
    <mergeCell ref="A7:CG7"/>
    <mergeCell ref="A5:CG5"/>
    <mergeCell ref="A6:CG6"/>
    <mergeCell ref="A40:CG40"/>
    <mergeCell ref="A21:CG21"/>
    <mergeCell ref="A24:CG24"/>
    <mergeCell ref="A32:CG32"/>
    <mergeCell ref="A11:CG11"/>
    <mergeCell ref="A35:CG35"/>
    <mergeCell ref="A49:CG49"/>
    <mergeCell ref="A44:CG44"/>
    <mergeCell ref="A45:CG45"/>
    <mergeCell ref="A43:CG43"/>
    <mergeCell ref="A48:CG48"/>
    <mergeCell ref="A36:CG36"/>
    <mergeCell ref="A46:CG46"/>
    <mergeCell ref="A42:CG42"/>
    <mergeCell ref="A50:CG50"/>
    <mergeCell ref="A51:CG51"/>
    <mergeCell ref="A52:CG52"/>
    <mergeCell ref="A53:CG53"/>
    <mergeCell ref="A41:CG41"/>
    <mergeCell ref="A29:CG29"/>
    <mergeCell ref="A30:CG30"/>
    <mergeCell ref="A31:CG31"/>
    <mergeCell ref="A39:CG39"/>
    <mergeCell ref="A47:CG47"/>
    <mergeCell ref="A58:CG58"/>
    <mergeCell ref="A59:CG59"/>
    <mergeCell ref="A60:CG60"/>
    <mergeCell ref="A61:CG61"/>
    <mergeCell ref="A54:CG54"/>
    <mergeCell ref="A55:CG55"/>
    <mergeCell ref="A56:CG56"/>
    <mergeCell ref="A57:CG57"/>
    <mergeCell ref="A68:CG68"/>
    <mergeCell ref="A69:CG69"/>
    <mergeCell ref="A62:CG62"/>
    <mergeCell ref="A63:CG63"/>
    <mergeCell ref="A64:CG64"/>
    <mergeCell ref="A65:CG65"/>
    <mergeCell ref="A70:CG70"/>
    <mergeCell ref="A19:CG19"/>
    <mergeCell ref="A20:CG20"/>
    <mergeCell ref="A23:CG23"/>
    <mergeCell ref="A26:CG26"/>
    <mergeCell ref="A22:CG22"/>
    <mergeCell ref="A25:CG25"/>
    <mergeCell ref="A27:CG27"/>
    <mergeCell ref="A66:CG66"/>
    <mergeCell ref="A67:CG67"/>
    <mergeCell ref="A1:CH1"/>
    <mergeCell ref="A2:CH2"/>
    <mergeCell ref="A37:CG37"/>
    <mergeCell ref="A38:CG38"/>
    <mergeCell ref="A28:CG28"/>
    <mergeCell ref="A8:CG8"/>
    <mergeCell ref="A12:CG12"/>
    <mergeCell ref="A9:CG9"/>
    <mergeCell ref="A13:CG13"/>
    <mergeCell ref="A3:CG4"/>
  </mergeCells>
  <printOptions/>
  <pageMargins left="0.7874015748031497" right="0.31496062992125984" top="0.5905511811023623" bottom="0.3937007874015748" header="0.1968503937007874" footer="0.1968503937007874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AN58"/>
  <sheetViews>
    <sheetView zoomScalePageLayoutView="0" workbookViewId="0" topLeftCell="A40">
      <selection activeCell="B42" sqref="B42:AM58"/>
    </sheetView>
  </sheetViews>
  <sheetFormatPr defaultColWidth="0.875" defaultRowHeight="12.75"/>
  <cols>
    <col min="1" max="33" width="1.12109375" style="1" customWidth="1"/>
    <col min="34" max="34" width="23.375" style="1" customWidth="1"/>
    <col min="35" max="35" width="1.12109375" style="1" hidden="1" customWidth="1"/>
    <col min="36" max="36" width="8.625" style="1" customWidth="1"/>
    <col min="37" max="37" width="13.00390625" style="1" customWidth="1"/>
    <col min="38" max="38" width="12.00390625" style="1" customWidth="1"/>
    <col min="39" max="39" width="13.25390625" style="1" customWidth="1"/>
    <col min="40" max="40" width="9.125" style="1" customWidth="1"/>
    <col min="41" max="53" width="6.75390625" style="1" customWidth="1"/>
    <col min="54" max="16384" width="0.875" style="1" customWidth="1"/>
  </cols>
  <sheetData>
    <row r="1" ht="3" customHeight="1"/>
    <row r="2" spans="1:39" s="12" customFormat="1" ht="17.25">
      <c r="A2" s="101" t="s">
        <v>143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4" spans="1:39" ht="15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105" t="s">
        <v>41</v>
      </c>
      <c r="AK4" s="105" t="s">
        <v>140</v>
      </c>
      <c r="AL4" s="95" t="s">
        <v>47</v>
      </c>
      <c r="AM4" s="95"/>
    </row>
    <row r="5" spans="1:39" ht="40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105"/>
      <c r="AK5" s="105"/>
      <c r="AL5" s="95" t="s">
        <v>141</v>
      </c>
      <c r="AM5" s="95" t="s">
        <v>142</v>
      </c>
    </row>
    <row r="6" spans="1:39" ht="48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105"/>
      <c r="AK6" s="105"/>
      <c r="AL6" s="95"/>
      <c r="AM6" s="95"/>
    </row>
    <row r="7" spans="1:39" s="31" customFormat="1" ht="27.75" customHeight="1">
      <c r="A7" s="92" t="s">
        <v>118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36" t="s">
        <v>124</v>
      </c>
      <c r="AK7" s="36"/>
      <c r="AL7" s="35"/>
      <c r="AM7" s="35"/>
    </row>
    <row r="8" spans="1:39" s="31" customFormat="1" ht="14.25">
      <c r="A8" s="102" t="s">
        <v>119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35" t="s">
        <v>124</v>
      </c>
      <c r="AK8" s="63">
        <f>AL8+AM8</f>
        <v>6515124.04</v>
      </c>
      <c r="AL8" s="63">
        <f>SUM(AL10:AL14)</f>
        <v>6408524</v>
      </c>
      <c r="AM8" s="54">
        <f>SUM(AM10:AM14)</f>
        <v>106600.04</v>
      </c>
    </row>
    <row r="9" spans="1:39" ht="15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36" t="s">
        <v>124</v>
      </c>
      <c r="AK9" s="55"/>
      <c r="AL9" s="55"/>
      <c r="AM9" s="55"/>
    </row>
    <row r="10" spans="1:39" ht="19.5" customHeight="1">
      <c r="A10" s="104" t="s">
        <v>113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36" t="s">
        <v>124</v>
      </c>
      <c r="AK10" s="59">
        <f aca="true" t="shared" si="0" ref="AK10:AK16">AL10+AM10</f>
        <v>6307847</v>
      </c>
      <c r="AL10" s="59">
        <v>6307847</v>
      </c>
      <c r="AM10" s="59">
        <v>0</v>
      </c>
    </row>
    <row r="11" spans="1:39" ht="15" customHeight="1">
      <c r="A11" s="92" t="s">
        <v>112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36" t="s">
        <v>124</v>
      </c>
      <c r="AK11" s="59">
        <f t="shared" si="0"/>
        <v>0</v>
      </c>
      <c r="AL11" s="60">
        <v>0</v>
      </c>
      <c r="AM11" s="60">
        <v>0</v>
      </c>
    </row>
    <row r="12" spans="1:39" ht="15">
      <c r="A12" s="98" t="s">
        <v>114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50"/>
      <c r="AJ12" s="36" t="s">
        <v>124</v>
      </c>
      <c r="AK12" s="59">
        <f t="shared" si="0"/>
        <v>100677</v>
      </c>
      <c r="AL12" s="60">
        <v>100677</v>
      </c>
      <c r="AM12" s="60">
        <v>0</v>
      </c>
    </row>
    <row r="13" spans="1:40" ht="45" customHeight="1">
      <c r="A13" s="93" t="s">
        <v>115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36" t="s">
        <v>124</v>
      </c>
      <c r="AK13" s="59">
        <f t="shared" si="0"/>
        <v>14000</v>
      </c>
      <c r="AL13" s="60">
        <v>0</v>
      </c>
      <c r="AM13" s="60">
        <f>3000+11000</f>
        <v>14000</v>
      </c>
      <c r="AN13" s="64" t="s">
        <v>157</v>
      </c>
    </row>
    <row r="14" spans="1:40" ht="18" customHeight="1">
      <c r="A14" s="92" t="s">
        <v>116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36" t="s">
        <v>124</v>
      </c>
      <c r="AK14" s="59">
        <f t="shared" si="0"/>
        <v>92600.04</v>
      </c>
      <c r="AL14" s="60">
        <v>0</v>
      </c>
      <c r="AM14" s="60">
        <f>5000+2000+10500+72000.04+3100</f>
        <v>92600.04</v>
      </c>
      <c r="AN14" s="1" t="s">
        <v>158</v>
      </c>
    </row>
    <row r="15" spans="1:39" ht="19.5" customHeight="1">
      <c r="A15" s="92" t="s">
        <v>117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6" t="s">
        <v>124</v>
      </c>
      <c r="AK15" s="59">
        <f t="shared" si="0"/>
        <v>0</v>
      </c>
      <c r="AL15" s="60">
        <v>0</v>
      </c>
      <c r="AM15" s="60">
        <v>0</v>
      </c>
    </row>
    <row r="16" spans="1:39" s="31" customFormat="1" ht="14.25">
      <c r="A16" s="106" t="s">
        <v>120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7">
        <v>900</v>
      </c>
      <c r="AK16" s="54">
        <f t="shared" si="0"/>
        <v>6515124.04</v>
      </c>
      <c r="AL16" s="58">
        <f>AL18+AL23+AL31+AL32</f>
        <v>6408524</v>
      </c>
      <c r="AM16" s="57">
        <f>AM18+AM23+AM31+AM32</f>
        <v>106600.04</v>
      </c>
    </row>
    <row r="17" spans="1:39" ht="15">
      <c r="A17" s="92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35"/>
      <c r="AK17" s="35"/>
      <c r="AL17" s="49"/>
      <c r="AM17" s="49"/>
    </row>
    <row r="18" spans="1:39" ht="30.75" customHeight="1">
      <c r="A18" s="99" t="s">
        <v>121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51">
        <v>210</v>
      </c>
      <c r="AK18" s="61">
        <f>AL18+AM18</f>
        <v>3970900</v>
      </c>
      <c r="AL18" s="62">
        <f>AL20+AL21+AL22</f>
        <v>3970900</v>
      </c>
      <c r="AM18" s="62">
        <f>AM20+AM21+AM22</f>
        <v>0</v>
      </c>
    </row>
    <row r="19" spans="1:39" ht="16.5" customHeight="1">
      <c r="A19" s="92" t="s">
        <v>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37"/>
      <c r="AK19" s="63"/>
      <c r="AL19" s="60"/>
      <c r="AM19" s="60"/>
    </row>
    <row r="20" spans="1:39" ht="16.5" customHeight="1">
      <c r="A20" s="92" t="s">
        <v>122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38">
        <v>211</v>
      </c>
      <c r="AK20" s="59">
        <f>AL20+AM20</f>
        <v>3040600</v>
      </c>
      <c r="AL20" s="60">
        <f>52850+2987750</f>
        <v>3040600</v>
      </c>
      <c r="AM20" s="60">
        <v>0</v>
      </c>
    </row>
    <row r="21" spans="1:39" ht="18" customHeight="1">
      <c r="A21" s="92" t="s">
        <v>129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6">
        <v>212</v>
      </c>
      <c r="AK21" s="59">
        <f aca="true" t="shared" si="1" ref="AK21:AK36">AL21+AM21</f>
        <v>12000</v>
      </c>
      <c r="AL21" s="60">
        <v>12000</v>
      </c>
      <c r="AM21" s="60">
        <v>0</v>
      </c>
    </row>
    <row r="22" spans="1:39" ht="18" customHeight="1">
      <c r="A22" s="92" t="s">
        <v>123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38">
        <v>213</v>
      </c>
      <c r="AK22" s="59">
        <f t="shared" si="1"/>
        <v>918300</v>
      </c>
      <c r="AL22" s="60">
        <f>16000+902300</f>
        <v>918300</v>
      </c>
      <c r="AM22" s="60">
        <v>0</v>
      </c>
    </row>
    <row r="23" spans="1:39" ht="15">
      <c r="A23" s="99" t="s">
        <v>125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52">
        <v>220</v>
      </c>
      <c r="AK23" s="61">
        <f t="shared" si="1"/>
        <v>2262724</v>
      </c>
      <c r="AL23" s="62">
        <f>AL25+AL26+AL27+AL28+AL29+AL30</f>
        <v>2243724</v>
      </c>
      <c r="AM23" s="62">
        <f>AM25+AM26+AM27+AM28+AM29+AM30</f>
        <v>19000</v>
      </c>
    </row>
    <row r="24" spans="1:39" ht="15" customHeight="1">
      <c r="A24" s="92" t="s">
        <v>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35"/>
      <c r="AK24" s="63"/>
      <c r="AL24" s="60"/>
      <c r="AM24" s="60"/>
    </row>
    <row r="25" spans="1:39" ht="15">
      <c r="A25" s="92" t="s">
        <v>128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36">
        <v>221</v>
      </c>
      <c r="AK25" s="59">
        <f t="shared" si="1"/>
        <v>42900</v>
      </c>
      <c r="AL25" s="60">
        <f>6000+36900</f>
        <v>42900</v>
      </c>
      <c r="AM25" s="60">
        <v>0</v>
      </c>
    </row>
    <row r="26" spans="1:39" ht="15">
      <c r="A26" s="92" t="s">
        <v>126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36">
        <v>222</v>
      </c>
      <c r="AK26" s="59">
        <f t="shared" si="1"/>
        <v>0</v>
      </c>
      <c r="AL26" s="60">
        <v>0</v>
      </c>
      <c r="AM26" s="60">
        <v>0</v>
      </c>
    </row>
    <row r="27" spans="1:39" ht="15">
      <c r="A27" s="92" t="s">
        <v>127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36">
        <v>223</v>
      </c>
      <c r="AK27" s="59">
        <f t="shared" si="1"/>
        <v>2189047</v>
      </c>
      <c r="AL27" s="60">
        <f>2172098+9181+7768</f>
        <v>2189047</v>
      </c>
      <c r="AM27" s="60">
        <v>0</v>
      </c>
    </row>
    <row r="28" spans="1:39" ht="16.5" customHeight="1">
      <c r="A28" s="92" t="s">
        <v>130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36">
        <v>224</v>
      </c>
      <c r="AK28" s="59">
        <f t="shared" si="1"/>
        <v>0</v>
      </c>
      <c r="AL28" s="60">
        <v>0</v>
      </c>
      <c r="AM28" s="60">
        <v>0</v>
      </c>
    </row>
    <row r="29" spans="1:39" ht="15">
      <c r="A29" s="92" t="s">
        <v>131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36">
        <v>225</v>
      </c>
      <c r="AK29" s="59">
        <f t="shared" si="1"/>
        <v>23000</v>
      </c>
      <c r="AL29" s="60">
        <f>2400+1600</f>
        <v>4000</v>
      </c>
      <c r="AM29" s="60">
        <f>3000+5000+11000</f>
        <v>19000</v>
      </c>
    </row>
    <row r="30" spans="1:39" ht="15">
      <c r="A30" s="92" t="s">
        <v>132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36">
        <v>226</v>
      </c>
      <c r="AK30" s="59">
        <f>AL30+AM30</f>
        <v>7777</v>
      </c>
      <c r="AL30" s="60">
        <v>7777</v>
      </c>
      <c r="AM30" s="60">
        <v>0</v>
      </c>
    </row>
    <row r="31" spans="1:39" ht="15">
      <c r="A31" s="92" t="s">
        <v>133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52">
        <v>290</v>
      </c>
      <c r="AK31" s="61">
        <f t="shared" si="1"/>
        <v>3100</v>
      </c>
      <c r="AL31" s="62">
        <f>1100+2000</f>
        <v>3100</v>
      </c>
      <c r="AM31" s="62">
        <v>0</v>
      </c>
    </row>
    <row r="32" spans="1:39" ht="15" customHeight="1">
      <c r="A32" s="99" t="s">
        <v>134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52">
        <v>300</v>
      </c>
      <c r="AK32" s="61">
        <f t="shared" si="1"/>
        <v>278400.04</v>
      </c>
      <c r="AL32" s="62">
        <f>AL34+AL35+AL36</f>
        <v>190800</v>
      </c>
      <c r="AM32" s="62">
        <f>AM34+AM35+AM36</f>
        <v>87600.04</v>
      </c>
    </row>
    <row r="33" spans="1:39" ht="15" customHeight="1">
      <c r="A33" s="92" t="s">
        <v>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35"/>
      <c r="AK33" s="63"/>
      <c r="AL33" s="60"/>
      <c r="AM33" s="60"/>
    </row>
    <row r="34" spans="1:39" ht="15.75" customHeight="1">
      <c r="A34" s="92" t="s">
        <v>135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36">
        <v>310</v>
      </c>
      <c r="AK34" s="59">
        <f t="shared" si="1"/>
        <v>2000</v>
      </c>
      <c r="AL34" s="60">
        <v>0</v>
      </c>
      <c r="AM34" s="60">
        <v>2000</v>
      </c>
    </row>
    <row r="35" spans="1:39" ht="15.75" customHeight="1">
      <c r="A35" s="92" t="s">
        <v>136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36">
        <v>320</v>
      </c>
      <c r="AK35" s="59">
        <f t="shared" si="1"/>
        <v>0</v>
      </c>
      <c r="AL35" s="60">
        <v>0</v>
      </c>
      <c r="AM35" s="60">
        <v>0</v>
      </c>
    </row>
    <row r="36" spans="1:40" ht="16.5" customHeight="1">
      <c r="A36" s="92" t="s">
        <v>137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36">
        <v>340</v>
      </c>
      <c r="AK36" s="59">
        <f t="shared" si="1"/>
        <v>276400.04</v>
      </c>
      <c r="AL36" s="60">
        <f>80000+17900+61400+31500</f>
        <v>190800</v>
      </c>
      <c r="AM36" s="60">
        <f>10500+72000.04+3100</f>
        <v>85600.04</v>
      </c>
      <c r="AN36" s="1">
        <v>70</v>
      </c>
    </row>
    <row r="37" spans="1:39" ht="16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48"/>
      <c r="AJ37" s="35"/>
      <c r="AK37" s="54"/>
      <c r="AL37" s="56"/>
      <c r="AM37" s="56"/>
    </row>
    <row r="38" spans="1:39" ht="15">
      <c r="A38" s="106" t="s">
        <v>138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35"/>
      <c r="AK38" s="54"/>
      <c r="AL38" s="56"/>
      <c r="AM38" s="56"/>
    </row>
    <row r="39" spans="1:39" ht="18" customHeight="1">
      <c r="A39" s="93" t="s">
        <v>139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35" t="s">
        <v>124</v>
      </c>
      <c r="AK39" s="35"/>
      <c r="AL39" s="49"/>
      <c r="AM39" s="49"/>
    </row>
    <row r="40" ht="8.25" customHeight="1"/>
    <row r="42" spans="2:39" ht="15">
      <c r="B42" s="96" t="s">
        <v>200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2:39" ht="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2:39" ht="1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2:39" ht="1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2:39" ht="1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2:39" ht="1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2:39" ht="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ht="1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ht="1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ht="1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ht="1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2:39" ht="1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ht="1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ht="1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ht="1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ht="1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ht="1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</sheetData>
  <sheetProtection/>
  <mergeCells count="41">
    <mergeCell ref="A34:AI34"/>
    <mergeCell ref="A23:AI23"/>
    <mergeCell ref="A16:AI16"/>
    <mergeCell ref="A24:AI24"/>
    <mergeCell ref="A38:AI38"/>
    <mergeCell ref="A26:AI26"/>
    <mergeCell ref="A31:AI31"/>
    <mergeCell ref="A35:AI35"/>
    <mergeCell ref="A36:AI36"/>
    <mergeCell ref="A28:AI28"/>
    <mergeCell ref="A32:AI32"/>
    <mergeCell ref="A2:AM2"/>
    <mergeCell ref="A7:AI7"/>
    <mergeCell ref="A8:AI8"/>
    <mergeCell ref="A9:AI9"/>
    <mergeCell ref="AM5:AM6"/>
    <mergeCell ref="A15:AI15"/>
    <mergeCell ref="A10:AI10"/>
    <mergeCell ref="AL4:AM4"/>
    <mergeCell ref="A11:AI11"/>
    <mergeCell ref="AK4:AK6"/>
    <mergeCell ref="B42:AM58"/>
    <mergeCell ref="A12:AH12"/>
    <mergeCell ref="A14:AI14"/>
    <mergeCell ref="A18:AI18"/>
    <mergeCell ref="A20:AI20"/>
    <mergeCell ref="A25:AI25"/>
    <mergeCell ref="A19:AI19"/>
    <mergeCell ref="A37:AH37"/>
    <mergeCell ref="A33:AI33"/>
    <mergeCell ref="A22:AI22"/>
    <mergeCell ref="A17:AI17"/>
    <mergeCell ref="A13:AI13"/>
    <mergeCell ref="A27:AI27"/>
    <mergeCell ref="A4:AI6"/>
    <mergeCell ref="A39:AI39"/>
    <mergeCell ref="AL5:AL6"/>
    <mergeCell ref="A21:AI21"/>
    <mergeCell ref="A29:AI29"/>
    <mergeCell ref="A30:AI30"/>
    <mergeCell ref="AJ4:AJ6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V85"/>
  <sheetViews>
    <sheetView view="pageBreakPreview" zoomScaleSheetLayoutView="100" zoomScalePageLayoutView="0" workbookViewId="0" topLeftCell="A52">
      <selection activeCell="BG60" sqref="BG60:CD60"/>
    </sheetView>
  </sheetViews>
  <sheetFormatPr defaultColWidth="0.875" defaultRowHeight="12.75"/>
  <cols>
    <col min="1" max="71" width="1.00390625" style="13" customWidth="1"/>
    <col min="72" max="72" width="2.25390625" style="13" customWidth="1"/>
    <col min="73" max="99" width="1.00390625" style="13" customWidth="1"/>
    <col min="100" max="100" width="2.375" style="13" customWidth="1"/>
    <col min="101" max="16384" width="0.875" style="13" customWidth="1"/>
  </cols>
  <sheetData>
    <row r="1" spans="1:100" ht="12.75">
      <c r="A1" s="16"/>
      <c r="B1" s="16"/>
      <c r="C1" s="16"/>
      <c r="D1" s="16"/>
      <c r="BD1" s="109" t="s">
        <v>25</v>
      </c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</row>
    <row r="2" spans="1:100" ht="12.75">
      <c r="A2" s="18"/>
      <c r="B2" s="18"/>
      <c r="C2" s="18"/>
      <c r="D2" s="18"/>
      <c r="BD2" s="178" t="s">
        <v>171</v>
      </c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</row>
    <row r="3" spans="1:100" ht="12.75">
      <c r="A3" s="19"/>
      <c r="B3" s="19"/>
      <c r="C3" s="19"/>
      <c r="D3" s="19"/>
      <c r="BD3" s="179" t="s">
        <v>144</v>
      </c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</row>
    <row r="4" spans="1:100" ht="29.25" customHeight="1">
      <c r="A4" s="19"/>
      <c r="B4" s="19"/>
      <c r="C4" s="19"/>
      <c r="D4" s="19"/>
      <c r="BD4" s="180" t="s">
        <v>166</v>
      </c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</row>
    <row r="5" spans="1:100" ht="12.75">
      <c r="A5" s="19"/>
      <c r="B5" s="19"/>
      <c r="C5" s="19"/>
      <c r="D5" s="19"/>
      <c r="BD5" s="181" t="s">
        <v>145</v>
      </c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</row>
    <row r="6" spans="1:100" ht="12.75">
      <c r="A6" s="19"/>
      <c r="B6" s="19"/>
      <c r="C6" s="19"/>
      <c r="D6" s="19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</row>
    <row r="7" spans="1:100" ht="12.75">
      <c r="A7" s="20"/>
      <c r="B7" s="20"/>
      <c r="C7" s="20"/>
      <c r="D7" s="2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V7" s="110" t="s">
        <v>172</v>
      </c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</row>
    <row r="8" spans="1:100" ht="12.75">
      <c r="A8" s="19"/>
      <c r="B8" s="19"/>
      <c r="C8" s="19"/>
      <c r="D8" s="19"/>
      <c r="BD8" s="176" t="s">
        <v>9</v>
      </c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21"/>
      <c r="BV8" s="107" t="s">
        <v>26</v>
      </c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</row>
    <row r="9" spans="1:100" ht="12.75">
      <c r="A9" s="19"/>
      <c r="B9" s="19"/>
      <c r="C9" s="19"/>
      <c r="D9" s="19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107" t="s">
        <v>27</v>
      </c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</row>
    <row r="10" spans="1:96" ht="12.75">
      <c r="A10" s="19"/>
      <c r="B10" s="19"/>
      <c r="C10" s="19"/>
      <c r="D10" s="19"/>
      <c r="BE10" s="109" t="s">
        <v>2</v>
      </c>
      <c r="BF10" s="109"/>
      <c r="BG10" s="113" t="s">
        <v>173</v>
      </c>
      <c r="BH10" s="113"/>
      <c r="BI10" s="113"/>
      <c r="BJ10" s="113"/>
      <c r="BK10" s="113"/>
      <c r="BL10" s="113"/>
      <c r="BM10" s="109" t="s">
        <v>2</v>
      </c>
      <c r="BN10" s="109"/>
      <c r="BP10" s="110" t="s">
        <v>174</v>
      </c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F10" s="169">
        <v>20</v>
      </c>
      <c r="CG10" s="169"/>
      <c r="CH10" s="169"/>
      <c r="CI10" s="169"/>
      <c r="CJ10" s="177">
        <v>12</v>
      </c>
      <c r="CK10" s="177"/>
      <c r="CL10" s="177"/>
      <c r="CM10" s="15"/>
      <c r="CN10" s="109" t="s">
        <v>28</v>
      </c>
      <c r="CO10" s="109"/>
      <c r="CP10" s="109"/>
      <c r="CQ10" s="15"/>
      <c r="CR10" s="15"/>
    </row>
    <row r="11" spans="1:96" ht="12.75">
      <c r="A11" s="19"/>
      <c r="B11" s="19"/>
      <c r="C11" s="19"/>
      <c r="D11" s="19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</row>
    <row r="12" spans="1:4" ht="12.75">
      <c r="A12" s="19"/>
      <c r="B12" s="19"/>
      <c r="C12" s="19"/>
      <c r="D12" s="19"/>
    </row>
    <row r="13" spans="1:100" ht="15.75">
      <c r="A13" s="19"/>
      <c r="B13" s="19"/>
      <c r="C13" s="19"/>
      <c r="D13" s="19"/>
      <c r="AD13" s="172" t="s">
        <v>186</v>
      </c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Y13" s="17"/>
      <c r="AZ13" s="17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CH13" s="173" t="s">
        <v>29</v>
      </c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5"/>
    </row>
    <row r="14" spans="1:100" ht="12.75">
      <c r="A14" s="19"/>
      <c r="B14" s="19"/>
      <c r="C14" s="19"/>
      <c r="D14" s="19"/>
      <c r="O14" s="112" t="s">
        <v>185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</row>
    <row r="15" spans="1:100" ht="12.75">
      <c r="A15" s="19"/>
      <c r="B15" s="19"/>
      <c r="C15" s="19"/>
      <c r="D15" s="19"/>
      <c r="O15" s="112" t="s">
        <v>175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</row>
    <row r="16" spans="1:100" ht="12.75">
      <c r="A16" s="19"/>
      <c r="B16" s="19"/>
      <c r="C16" s="19"/>
      <c r="D16" s="19"/>
      <c r="Y16" s="109" t="s">
        <v>30</v>
      </c>
      <c r="Z16" s="109"/>
      <c r="AA16" s="109"/>
      <c r="AB16" s="109" t="s">
        <v>2</v>
      </c>
      <c r="AC16" s="109"/>
      <c r="AD16" s="113" t="s">
        <v>173</v>
      </c>
      <c r="AE16" s="113"/>
      <c r="AF16" s="113"/>
      <c r="AG16" s="113"/>
      <c r="AH16" s="109" t="s">
        <v>2</v>
      </c>
      <c r="AI16" s="109"/>
      <c r="AK16" s="110" t="s">
        <v>174</v>
      </c>
      <c r="AL16" s="110"/>
      <c r="AM16" s="110"/>
      <c r="AN16" s="110"/>
      <c r="AO16" s="110"/>
      <c r="AP16" s="110"/>
      <c r="AQ16" s="110"/>
      <c r="AR16" s="110"/>
      <c r="AS16" s="110"/>
      <c r="AU16" s="109">
        <v>20</v>
      </c>
      <c r="AV16" s="109"/>
      <c r="AW16" s="109"/>
      <c r="AX16" s="110">
        <v>12</v>
      </c>
      <c r="AY16" s="110"/>
      <c r="AZ16" s="110"/>
      <c r="BA16" s="110"/>
      <c r="BB16" s="109" t="s">
        <v>28</v>
      </c>
      <c r="BC16" s="109"/>
      <c r="BD16" s="109"/>
      <c r="BE16" s="15"/>
      <c r="BF16" s="15"/>
      <c r="BG16" s="15"/>
      <c r="BU16" s="14"/>
      <c r="BV16" s="14"/>
      <c r="BW16" s="14"/>
      <c r="BX16" s="14"/>
      <c r="BY16" s="169" t="s">
        <v>15</v>
      </c>
      <c r="BZ16" s="169"/>
      <c r="CA16" s="169"/>
      <c r="CB16" s="169"/>
      <c r="CC16" s="169"/>
      <c r="CD16" s="169"/>
      <c r="CE16" s="169"/>
      <c r="CF16" s="169"/>
      <c r="CH16" s="167" t="s">
        <v>176</v>
      </c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</row>
    <row r="17" spans="1:100" ht="12.75">
      <c r="A17" s="19"/>
      <c r="B17" s="19"/>
      <c r="C17" s="19"/>
      <c r="D17" s="19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X17" s="15"/>
      <c r="AY17" s="15"/>
      <c r="AZ17" s="15"/>
      <c r="BA17" s="15"/>
      <c r="BB17" s="15"/>
      <c r="BC17" s="15"/>
      <c r="BE17" s="15"/>
      <c r="BF17" s="15"/>
      <c r="BG17" s="15"/>
      <c r="BU17" s="14"/>
      <c r="BV17" s="14"/>
      <c r="BW17" s="169" t="s">
        <v>16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H17" s="167">
        <v>57440664</v>
      </c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</row>
    <row r="18" spans="1:100" ht="50.25" customHeight="1">
      <c r="A18" s="170" t="s">
        <v>146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23"/>
      <c r="AE18" s="23"/>
      <c r="AF18" s="168" t="s">
        <v>177</v>
      </c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4"/>
      <c r="BU18" s="171" t="s">
        <v>147</v>
      </c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</row>
    <row r="19" spans="1:100" ht="12.75">
      <c r="A19" s="20"/>
      <c r="B19" s="20"/>
      <c r="C19" s="20"/>
      <c r="D19" s="20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U19" s="14"/>
      <c r="BV19" s="14"/>
      <c r="BW19" s="14"/>
      <c r="BX19" s="14"/>
      <c r="BY19" s="169" t="s">
        <v>32</v>
      </c>
      <c r="BZ19" s="169"/>
      <c r="CA19" s="169"/>
      <c r="CB19" s="169"/>
      <c r="CC19" s="169"/>
      <c r="CD19" s="169"/>
      <c r="CE19" s="169"/>
      <c r="CF19" s="169"/>
      <c r="CH19" s="167">
        <v>1112004615</v>
      </c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</row>
    <row r="20" spans="1:100" ht="12.75">
      <c r="A20" s="19"/>
      <c r="B20" s="19"/>
      <c r="C20" s="19"/>
      <c r="D20" s="19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U20" s="14"/>
      <c r="BV20" s="14"/>
      <c r="BW20" s="14"/>
      <c r="BX20" s="14"/>
      <c r="BY20" s="169" t="s">
        <v>33</v>
      </c>
      <c r="BZ20" s="169"/>
      <c r="CA20" s="169"/>
      <c r="CB20" s="169"/>
      <c r="CC20" s="169"/>
      <c r="CD20" s="169"/>
      <c r="CE20" s="169"/>
      <c r="CF20" s="169"/>
      <c r="CH20" s="167">
        <v>111201001</v>
      </c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</row>
    <row r="21" spans="1:100" ht="12.75">
      <c r="A21" s="111" t="s">
        <v>17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23"/>
      <c r="AE21" s="23"/>
      <c r="AF21" s="168" t="s">
        <v>178</v>
      </c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W21" s="169" t="s">
        <v>148</v>
      </c>
      <c r="BX21" s="169"/>
      <c r="BY21" s="169"/>
      <c r="BZ21" s="169"/>
      <c r="CA21" s="169"/>
      <c r="CB21" s="169"/>
      <c r="CC21" s="169"/>
      <c r="CD21" s="169"/>
      <c r="CE21" s="169"/>
      <c r="CF21" s="169"/>
      <c r="CH21" s="167">
        <v>87224805001</v>
      </c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2.75">
      <c r="A22" s="111" t="s">
        <v>34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H22" s="167">
        <v>975</v>
      </c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ht="12.75">
      <c r="A23" s="111" t="s">
        <v>149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ht="12.75" customHeight="1">
      <c r="A24" s="111" t="s">
        <v>150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71" t="s">
        <v>187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69" t="s">
        <v>18</v>
      </c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</row>
    <row r="25" spans="1:10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Y25" s="15"/>
      <c r="Z25" s="15"/>
      <c r="AA25" s="15"/>
      <c r="AB25" s="23"/>
      <c r="AC25" s="23"/>
      <c r="AD25" s="23"/>
      <c r="AE25" s="23"/>
      <c r="CH25" s="173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5"/>
    </row>
    <row r="26" spans="1:100" ht="12.75">
      <c r="A26" s="111" t="s">
        <v>34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H26" s="184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85"/>
    </row>
    <row r="27" spans="1:100" ht="12.75">
      <c r="A27" s="111" t="s">
        <v>151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H27" s="184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85"/>
    </row>
    <row r="28" spans="1:100" ht="12.75">
      <c r="A28" s="111" t="s">
        <v>152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H28" s="184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85"/>
    </row>
    <row r="29" spans="1:100" ht="12.75" customHeight="1">
      <c r="A29" s="111" t="s">
        <v>35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Y29" s="15"/>
      <c r="Z29" s="15"/>
      <c r="AA29" s="171" t="s">
        <v>201</v>
      </c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CH29" s="186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87"/>
    </row>
    <row r="30" spans="28:100" ht="12.75"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28:100" ht="12.75"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ht="12.75">
      <c r="A32" s="111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23"/>
      <c r="AF32" s="168" t="s">
        <v>50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</row>
    <row r="34" spans="1:100" ht="12.7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5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5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9"/>
      <c r="AV34" s="145" t="s">
        <v>36</v>
      </c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6"/>
      <c r="BW34" s="145" t="s">
        <v>179</v>
      </c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</row>
    <row r="35" spans="1:100" ht="12.75" customHeight="1">
      <c r="A35" s="163" t="s">
        <v>37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40" t="s">
        <v>38</v>
      </c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0" t="s">
        <v>38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4"/>
      <c r="AV35" s="140" t="s">
        <v>39</v>
      </c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64"/>
      <c r="BW35" s="140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ht="12.75" customHeight="1">
      <c r="A36" s="163" t="s">
        <v>40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40" t="s">
        <v>40</v>
      </c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0" t="s">
        <v>41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4"/>
      <c r="AV36" s="140" t="s">
        <v>42</v>
      </c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64"/>
      <c r="BW36" s="140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ht="12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0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4"/>
      <c r="AV37" s="147" t="s">
        <v>43</v>
      </c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24"/>
      <c r="BJ37" s="141">
        <v>20</v>
      </c>
      <c r="BK37" s="141"/>
      <c r="BL37" s="141"/>
      <c r="BM37" s="141"/>
      <c r="BN37" s="143"/>
      <c r="BO37" s="143"/>
      <c r="BP37" s="143"/>
      <c r="BQ37" s="143"/>
      <c r="BR37" s="141" t="s">
        <v>28</v>
      </c>
      <c r="BS37" s="141"/>
      <c r="BT37" s="141"/>
      <c r="BU37" s="24"/>
      <c r="BV37" s="25"/>
      <c r="BW37" s="140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ht="6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0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4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26"/>
      <c r="BH38" s="26"/>
      <c r="BI38" s="27"/>
      <c r="BJ38" s="27"/>
      <c r="BK38" s="27"/>
      <c r="BL38" s="27"/>
      <c r="BM38" s="27"/>
      <c r="BN38" s="162"/>
      <c r="BO38" s="162"/>
      <c r="BP38" s="162"/>
      <c r="BQ38" s="162"/>
      <c r="BR38" s="151"/>
      <c r="BS38" s="151"/>
      <c r="BT38" s="27"/>
      <c r="BU38" s="27"/>
      <c r="BV38" s="28"/>
      <c r="BW38" s="142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</row>
    <row r="39" spans="1:100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0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5" t="s">
        <v>19</v>
      </c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9"/>
      <c r="BI39" s="158" t="s">
        <v>20</v>
      </c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 t="s">
        <v>21</v>
      </c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45" t="s">
        <v>22</v>
      </c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</row>
    <row r="40" spans="1:100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0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52" t="s">
        <v>40</v>
      </c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4"/>
      <c r="BI40" s="160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40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42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2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55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7"/>
      <c r="BI41" s="160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42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</row>
    <row r="42" spans="1:100" ht="12.75">
      <c r="A42" s="136">
        <v>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9">
        <v>2</v>
      </c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>
        <v>3</v>
      </c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>
        <v>4</v>
      </c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24">
        <v>5</v>
      </c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>
        <v>6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35">
        <v>7</v>
      </c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</row>
    <row r="43" spans="1:100" ht="15" customHeight="1">
      <c r="A43" s="130" t="s">
        <v>189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1"/>
      <c r="U43" s="123" t="s">
        <v>190</v>
      </c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 t="s">
        <v>191</v>
      </c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32">
        <v>61400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3">
        <v>61400</v>
      </c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</row>
    <row r="44" spans="1:100" ht="15.75" customHeight="1">
      <c r="A44" s="116" t="s">
        <v>192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21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</row>
    <row r="45" spans="1:100" ht="12.75">
      <c r="A45" s="116" t="s">
        <v>193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21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</row>
    <row r="46" spans="1:10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7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21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</row>
    <row r="47" spans="1:100" ht="12.75">
      <c r="A47" s="116" t="s">
        <v>194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23" t="s">
        <v>195</v>
      </c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>
        <v>340</v>
      </c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5">
        <v>39277</v>
      </c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25">
        <v>39277</v>
      </c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</row>
    <row r="48" spans="1:100" ht="12.75">
      <c r="A48" s="116" t="s">
        <v>196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21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</row>
    <row r="49" spans="1:100" ht="12.75">
      <c r="A49" s="116" t="s">
        <v>197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21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</row>
    <row r="50" spans="1:100" ht="12.75">
      <c r="A50" s="116" t="s">
        <v>198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21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</row>
    <row r="51" spans="1:10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21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</row>
    <row r="52" spans="1:10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21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</row>
    <row r="53" spans="1:10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21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</row>
    <row r="54" spans="1:10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21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</row>
    <row r="55" spans="1:100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21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</row>
    <row r="56" spans="1:100" ht="12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21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</row>
    <row r="57" spans="1:100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7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1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</row>
    <row r="58" spans="1:100" ht="12.75">
      <c r="A58" s="116" t="s">
        <v>140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7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4">
        <f>SUM(BI43:BV57)</f>
        <v>0</v>
      </c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5">
        <f>BW43+BW47</f>
        <v>100677</v>
      </c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5">
        <f>CJ43+CJ47</f>
        <v>100677</v>
      </c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</row>
    <row r="59" spans="1:100" ht="14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>
        <f>SUM(BI43:BV57)</f>
        <v>0</v>
      </c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</row>
    <row r="60" spans="1:97" ht="12.75">
      <c r="A60" s="111" t="s">
        <v>184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U60" s="15"/>
      <c r="V60" s="15"/>
      <c r="W60" s="15"/>
      <c r="X60" s="15"/>
      <c r="Y60" s="15"/>
      <c r="Z60" s="15"/>
      <c r="AA60" s="15"/>
      <c r="AB60" s="15"/>
      <c r="AQ60" s="15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G60" s="110" t="s">
        <v>180</v>
      </c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</row>
    <row r="61" spans="21:82" ht="12.75">
      <c r="U61" s="29"/>
      <c r="V61" s="29"/>
      <c r="W61" s="29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29"/>
      <c r="AR61" s="107" t="s">
        <v>9</v>
      </c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30"/>
      <c r="BG61" s="107" t="s">
        <v>26</v>
      </c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</row>
    <row r="62" spans="21:82" ht="12.75"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107" t="s">
        <v>27</v>
      </c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</row>
    <row r="63" spans="41:66" ht="12.75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J63" s="15"/>
      <c r="BK63" s="15"/>
      <c r="BL63" s="15"/>
      <c r="BM63" s="15"/>
      <c r="BN63" s="15"/>
    </row>
    <row r="64" spans="41:65" ht="12.75"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I64" s="109" t="s">
        <v>10</v>
      </c>
      <c r="BJ64" s="109"/>
      <c r="BK64" s="109"/>
      <c r="BL64" s="109"/>
      <c r="BM64" s="109"/>
    </row>
    <row r="65" spans="1:57" ht="12.75">
      <c r="A65" s="111" t="s">
        <v>44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97" ht="12.75">
      <c r="A66" s="111" t="s">
        <v>45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5"/>
      <c r="Y66" s="15"/>
      <c r="Z66" s="15"/>
      <c r="AA66" s="15"/>
      <c r="AB66" s="15"/>
      <c r="AQ66" s="15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G66" s="110" t="s">
        <v>181</v>
      </c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21:82" ht="12.75">
      <c r="U67" s="29"/>
      <c r="V67" s="29"/>
      <c r="W67" s="29"/>
      <c r="X67" s="29"/>
      <c r="Y67" s="29"/>
      <c r="Z67" s="29"/>
      <c r="AA67" s="29"/>
      <c r="AB67" s="29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29"/>
      <c r="AR67" s="107" t="s">
        <v>9</v>
      </c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30"/>
      <c r="BG67" s="107" t="s">
        <v>26</v>
      </c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</row>
    <row r="68" spans="21:82" ht="12.75"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107" t="s">
        <v>27</v>
      </c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</row>
    <row r="70" spans="1:99" ht="12.75">
      <c r="A70" s="111" t="s">
        <v>46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5"/>
      <c r="AQ70" s="15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G70" s="110" t="s">
        <v>182</v>
      </c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5"/>
      <c r="CF70" s="110" t="s">
        <v>183</v>
      </c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</row>
    <row r="71" spans="21:99" ht="12.75">
      <c r="U71" s="29"/>
      <c r="V71" s="29"/>
      <c r="W71" s="29"/>
      <c r="X71" s="29"/>
      <c r="Y71" s="29"/>
      <c r="Z71" s="29"/>
      <c r="AA71" s="29"/>
      <c r="AB71" s="29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29"/>
      <c r="AR71" s="107" t="s">
        <v>9</v>
      </c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30"/>
      <c r="BG71" s="107" t="s">
        <v>26</v>
      </c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29"/>
      <c r="CF71" s="107" t="s">
        <v>24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</row>
    <row r="72" spans="21:97" ht="12.75"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107" t="s">
        <v>27</v>
      </c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</row>
    <row r="73" spans="84:99" ht="12.75"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</row>
    <row r="74" spans="1:99" ht="12.75">
      <c r="A74" s="109" t="s">
        <v>2</v>
      </c>
      <c r="B74" s="109"/>
      <c r="C74" s="113" t="s">
        <v>173</v>
      </c>
      <c r="D74" s="113"/>
      <c r="E74" s="113"/>
      <c r="F74" s="113"/>
      <c r="G74" s="109" t="s">
        <v>2</v>
      </c>
      <c r="H74" s="109"/>
      <c r="J74" s="110" t="s">
        <v>174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11">
        <v>20</v>
      </c>
      <c r="Z74" s="111"/>
      <c r="AA74" s="111"/>
      <c r="AB74" s="110">
        <v>12</v>
      </c>
      <c r="AC74" s="110"/>
      <c r="AD74" s="110"/>
      <c r="AE74" s="109" t="s">
        <v>28</v>
      </c>
      <c r="AF74" s="10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</row>
    <row r="77" spans="1:100" ht="12.75">
      <c r="A77" s="108" t="s">
        <v>154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</row>
    <row r="78" spans="1:100" ht="12.75">
      <c r="A78" s="108" t="s">
        <v>155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</row>
    <row r="79" spans="1:100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</row>
    <row r="81" spans="1:99" ht="12.75">
      <c r="A81" s="111" t="s">
        <v>46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5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5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5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</row>
    <row r="82" spans="21:99" ht="12.75">
      <c r="U82" s="29"/>
      <c r="V82" s="29"/>
      <c r="W82" s="29"/>
      <c r="X82" s="29"/>
      <c r="Y82" s="29"/>
      <c r="Z82" s="29"/>
      <c r="AA82" s="29"/>
      <c r="AB82" s="29"/>
      <c r="AC82" s="107" t="s">
        <v>23</v>
      </c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29"/>
      <c r="AR82" s="107" t="s">
        <v>9</v>
      </c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30"/>
      <c r="BG82" s="107" t="s">
        <v>26</v>
      </c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29"/>
      <c r="CF82" s="107" t="s">
        <v>24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</row>
    <row r="83" spans="21:97" ht="12.75"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107" t="s">
        <v>27</v>
      </c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</row>
    <row r="85" spans="1:32" ht="12.75">
      <c r="A85" s="109" t="s">
        <v>2</v>
      </c>
      <c r="B85" s="109"/>
      <c r="C85" s="110"/>
      <c r="D85" s="110"/>
      <c r="E85" s="110"/>
      <c r="F85" s="110"/>
      <c r="G85" s="109" t="s">
        <v>2</v>
      </c>
      <c r="H85" s="109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Y85" s="109">
        <v>20</v>
      </c>
      <c r="Z85" s="109"/>
      <c r="AA85" s="109"/>
      <c r="AB85" s="110"/>
      <c r="AC85" s="110"/>
      <c r="AD85" s="110"/>
      <c r="AE85" s="109" t="s">
        <v>28</v>
      </c>
      <c r="AF85" s="109"/>
    </row>
  </sheetData>
  <sheetProtection/>
  <mergeCells count="259">
    <mergeCell ref="AD24:BT24"/>
    <mergeCell ref="AA29:BT29"/>
    <mergeCell ref="A28:AC28"/>
    <mergeCell ref="A29:T29"/>
    <mergeCell ref="BV9:CV9"/>
    <mergeCell ref="BE10:BF10"/>
    <mergeCell ref="BU24:CF24"/>
    <mergeCell ref="CH22:CV24"/>
    <mergeCell ref="CH25:CV29"/>
    <mergeCell ref="A22:V22"/>
    <mergeCell ref="A23:AC23"/>
    <mergeCell ref="A24:AC24"/>
    <mergeCell ref="A25:T25"/>
    <mergeCell ref="A27:AC27"/>
    <mergeCell ref="BD1:CV1"/>
    <mergeCell ref="BD2:CV2"/>
    <mergeCell ref="BD3:CV3"/>
    <mergeCell ref="BD4:CV4"/>
    <mergeCell ref="BD5:CV6"/>
    <mergeCell ref="O14:BV14"/>
    <mergeCell ref="CH16:CV16"/>
    <mergeCell ref="BD7:BT7"/>
    <mergeCell ref="BV7:CV7"/>
    <mergeCell ref="BD8:BT8"/>
    <mergeCell ref="BV8:CV8"/>
    <mergeCell ref="CJ10:CL10"/>
    <mergeCell ref="CN10:CP10"/>
    <mergeCell ref="AD13:AV13"/>
    <mergeCell ref="CH13:CV13"/>
    <mergeCell ref="BG10:BL10"/>
    <mergeCell ref="BM10:BN10"/>
    <mergeCell ref="BP10:CD10"/>
    <mergeCell ref="CF10:CI10"/>
    <mergeCell ref="BW17:CF17"/>
    <mergeCell ref="BU18:CF18"/>
    <mergeCell ref="CH18:CV18"/>
    <mergeCell ref="BY16:CF16"/>
    <mergeCell ref="O15:BV15"/>
    <mergeCell ref="CH17:CV17"/>
    <mergeCell ref="Y16:AA16"/>
    <mergeCell ref="AB16:AC16"/>
    <mergeCell ref="AU16:AW16"/>
    <mergeCell ref="CH14:CV15"/>
    <mergeCell ref="AF21:BS21"/>
    <mergeCell ref="CH21:CV21"/>
    <mergeCell ref="BW21:CF21"/>
    <mergeCell ref="A18:AC18"/>
    <mergeCell ref="AF18:BS18"/>
    <mergeCell ref="AD16:AG16"/>
    <mergeCell ref="AH16:AI16"/>
    <mergeCell ref="BB16:BD16"/>
    <mergeCell ref="AX16:BA16"/>
    <mergeCell ref="AK16:AS16"/>
    <mergeCell ref="CH30:CV30"/>
    <mergeCell ref="CH31:CV32"/>
    <mergeCell ref="A32:AD32"/>
    <mergeCell ref="AF32:BS32"/>
    <mergeCell ref="CH19:CV19"/>
    <mergeCell ref="BY20:CF20"/>
    <mergeCell ref="CH20:CV20"/>
    <mergeCell ref="A26:V26"/>
    <mergeCell ref="BY19:CF19"/>
    <mergeCell ref="A21:AC21"/>
    <mergeCell ref="A34:T34"/>
    <mergeCell ref="U34:AH34"/>
    <mergeCell ref="AI34:AU34"/>
    <mergeCell ref="AV34:BV34"/>
    <mergeCell ref="A35:T35"/>
    <mergeCell ref="U35:AH35"/>
    <mergeCell ref="AI35:AU35"/>
    <mergeCell ref="AV35:BV35"/>
    <mergeCell ref="BR37:BT37"/>
    <mergeCell ref="BN38:BQ38"/>
    <mergeCell ref="BR38:BS38"/>
    <mergeCell ref="A36:T36"/>
    <mergeCell ref="U36:AH36"/>
    <mergeCell ref="AI36:AU36"/>
    <mergeCell ref="AV36:BV36"/>
    <mergeCell ref="CJ39:CV41"/>
    <mergeCell ref="BW34:CV38"/>
    <mergeCell ref="AV37:BH37"/>
    <mergeCell ref="AV39:BH39"/>
    <mergeCell ref="AV38:BF38"/>
    <mergeCell ref="AV40:BH41"/>
    <mergeCell ref="BI39:BV41"/>
    <mergeCell ref="BW39:CI41"/>
    <mergeCell ref="BJ37:BM37"/>
    <mergeCell ref="BN37:BQ37"/>
    <mergeCell ref="BI42:BV42"/>
    <mergeCell ref="BW42:CI42"/>
    <mergeCell ref="CJ42:CV42"/>
    <mergeCell ref="A37:T41"/>
    <mergeCell ref="A42:T42"/>
    <mergeCell ref="U42:AH42"/>
    <mergeCell ref="AI42:AU42"/>
    <mergeCell ref="AV42:BH42"/>
    <mergeCell ref="U37:AH41"/>
    <mergeCell ref="AI37:AU41"/>
    <mergeCell ref="CJ44:CV44"/>
    <mergeCell ref="A43:T43"/>
    <mergeCell ref="U43:AH43"/>
    <mergeCell ref="AI43:AU43"/>
    <mergeCell ref="AV43:BH43"/>
    <mergeCell ref="BI43:BV43"/>
    <mergeCell ref="BW43:CI43"/>
    <mergeCell ref="CJ43:CV43"/>
    <mergeCell ref="A44:T44"/>
    <mergeCell ref="U44:AH44"/>
    <mergeCell ref="AI44:AU44"/>
    <mergeCell ref="AV44:BH44"/>
    <mergeCell ref="BW45:CI45"/>
    <mergeCell ref="BW44:CI44"/>
    <mergeCell ref="BI44:BV44"/>
    <mergeCell ref="AI45:AU45"/>
    <mergeCell ref="AV45:BH45"/>
    <mergeCell ref="BI45:BV45"/>
    <mergeCell ref="CJ45:CV45"/>
    <mergeCell ref="A46:T46"/>
    <mergeCell ref="U46:AH46"/>
    <mergeCell ref="AI46:AU46"/>
    <mergeCell ref="AV46:BH46"/>
    <mergeCell ref="BI46:BV46"/>
    <mergeCell ref="BW46:CI46"/>
    <mergeCell ref="CJ46:CV46"/>
    <mergeCell ref="A45:T45"/>
    <mergeCell ref="U45:AH45"/>
    <mergeCell ref="CJ48:CV48"/>
    <mergeCell ref="A47:T47"/>
    <mergeCell ref="U47:AH47"/>
    <mergeCell ref="AI47:AU47"/>
    <mergeCell ref="AV47:BH47"/>
    <mergeCell ref="BI47:BV47"/>
    <mergeCell ref="BW47:CI47"/>
    <mergeCell ref="CJ47:CV47"/>
    <mergeCell ref="A48:T48"/>
    <mergeCell ref="U48:AH48"/>
    <mergeCell ref="AI48:AU48"/>
    <mergeCell ref="AV48:BH48"/>
    <mergeCell ref="BW49:CI49"/>
    <mergeCell ref="BW48:CI48"/>
    <mergeCell ref="BI48:BV48"/>
    <mergeCell ref="AI49:AU49"/>
    <mergeCell ref="AV49:BH49"/>
    <mergeCell ref="BI49:BV49"/>
    <mergeCell ref="CJ49:CV49"/>
    <mergeCell ref="A50:T50"/>
    <mergeCell ref="U50:AH50"/>
    <mergeCell ref="AI50:AU50"/>
    <mergeCell ref="AV50:BH50"/>
    <mergeCell ref="BI50:BV50"/>
    <mergeCell ref="BW50:CI50"/>
    <mergeCell ref="CJ50:CV50"/>
    <mergeCell ref="A49:T49"/>
    <mergeCell ref="U49:AH49"/>
    <mergeCell ref="CJ52:CV52"/>
    <mergeCell ref="A51:T51"/>
    <mergeCell ref="U51:AH51"/>
    <mergeCell ref="AI51:AU51"/>
    <mergeCell ref="AV51:BH51"/>
    <mergeCell ref="BI51:BV51"/>
    <mergeCell ref="BW51:CI51"/>
    <mergeCell ref="CJ51:CV51"/>
    <mergeCell ref="A52:T52"/>
    <mergeCell ref="U52:AH52"/>
    <mergeCell ref="AI52:AU52"/>
    <mergeCell ref="AV52:BH52"/>
    <mergeCell ref="BW53:CI53"/>
    <mergeCell ref="BW52:CI52"/>
    <mergeCell ref="BI52:BV52"/>
    <mergeCell ref="AI53:AU53"/>
    <mergeCell ref="AV53:BH53"/>
    <mergeCell ref="BI53:BV53"/>
    <mergeCell ref="CJ53:CV53"/>
    <mergeCell ref="A54:T54"/>
    <mergeCell ref="U54:AH54"/>
    <mergeCell ref="AI54:AU54"/>
    <mergeCell ref="AV54:BH54"/>
    <mergeCell ref="BI54:BV54"/>
    <mergeCell ref="BW54:CI54"/>
    <mergeCell ref="CJ54:CV54"/>
    <mergeCell ref="A53:T53"/>
    <mergeCell ref="U53:AH53"/>
    <mergeCell ref="BI55:BV55"/>
    <mergeCell ref="BW55:CI55"/>
    <mergeCell ref="CJ55:CV55"/>
    <mergeCell ref="A56:T56"/>
    <mergeCell ref="A55:T55"/>
    <mergeCell ref="U55:AH55"/>
    <mergeCell ref="AI55:AU55"/>
    <mergeCell ref="AV55:BH55"/>
    <mergeCell ref="BI57:BV57"/>
    <mergeCell ref="CJ57:CV57"/>
    <mergeCell ref="U56:AH56"/>
    <mergeCell ref="AI56:AU56"/>
    <mergeCell ref="AV56:BH56"/>
    <mergeCell ref="BI56:BV56"/>
    <mergeCell ref="BW57:CI57"/>
    <mergeCell ref="BW56:CI56"/>
    <mergeCell ref="CJ56:CV56"/>
    <mergeCell ref="A57:T57"/>
    <mergeCell ref="U57:AH57"/>
    <mergeCell ref="A58:T58"/>
    <mergeCell ref="U58:AH58"/>
    <mergeCell ref="AI58:AU58"/>
    <mergeCell ref="AV58:BH58"/>
    <mergeCell ref="AI57:AU57"/>
    <mergeCell ref="AV57:BH57"/>
    <mergeCell ref="A60:Q60"/>
    <mergeCell ref="AR60:BE60"/>
    <mergeCell ref="BG60:CD60"/>
    <mergeCell ref="BI58:BV58"/>
    <mergeCell ref="BW58:CI58"/>
    <mergeCell ref="CJ58:CV58"/>
    <mergeCell ref="BI64:BM64"/>
    <mergeCell ref="A65:U65"/>
    <mergeCell ref="A66:W66"/>
    <mergeCell ref="AR66:BE66"/>
    <mergeCell ref="BG66:CD66"/>
    <mergeCell ref="AR61:BE61"/>
    <mergeCell ref="BG61:CD61"/>
    <mergeCell ref="BG62:CD62"/>
    <mergeCell ref="C74:F74"/>
    <mergeCell ref="G74:H74"/>
    <mergeCell ref="A70:AA70"/>
    <mergeCell ref="AR70:BE70"/>
    <mergeCell ref="BG70:CD70"/>
    <mergeCell ref="AR67:BE67"/>
    <mergeCell ref="BG67:CD67"/>
    <mergeCell ref="BG68:CD68"/>
    <mergeCell ref="CF81:CU81"/>
    <mergeCell ref="AB85:AD85"/>
    <mergeCell ref="AE85:AF85"/>
    <mergeCell ref="CF70:CU70"/>
    <mergeCell ref="AR71:BE71"/>
    <mergeCell ref="BG71:CD71"/>
    <mergeCell ref="CF71:CU71"/>
    <mergeCell ref="BG72:CD72"/>
    <mergeCell ref="AC81:AP81"/>
    <mergeCell ref="AR81:BE81"/>
    <mergeCell ref="BG83:CD83"/>
    <mergeCell ref="Y85:AA85"/>
    <mergeCell ref="J74:W74"/>
    <mergeCell ref="Y74:AA74"/>
    <mergeCell ref="AB74:AD74"/>
    <mergeCell ref="AE74:AF74"/>
    <mergeCell ref="BG81:CD81"/>
    <mergeCell ref="A79:CV79"/>
    <mergeCell ref="A81:AA81"/>
    <mergeCell ref="A74:B74"/>
    <mergeCell ref="AC82:AP82"/>
    <mergeCell ref="AR82:BE82"/>
    <mergeCell ref="A77:CV77"/>
    <mergeCell ref="A78:CV78"/>
    <mergeCell ref="A85:B85"/>
    <mergeCell ref="C85:F85"/>
    <mergeCell ref="G85:H85"/>
    <mergeCell ref="J85:W85"/>
    <mergeCell ref="BG82:CD82"/>
    <mergeCell ref="CF82:CU82"/>
  </mergeCells>
  <printOptions/>
  <pageMargins left="0.7874015748031497" right="0.5905511811023623" top="0.5905511811023623" bottom="0.5905511811023623" header="0.2755905511811024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2012-03-06T07:22:53Z</cp:lastPrinted>
  <dcterms:created xsi:type="dcterms:W3CDTF">2010-11-26T07:12:57Z</dcterms:created>
  <dcterms:modified xsi:type="dcterms:W3CDTF">2012-03-06T07:26:29Z</dcterms:modified>
  <cp:category/>
  <cp:version/>
  <cp:contentType/>
  <cp:contentStatus/>
</cp:coreProperties>
</file>